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8" activeTab="6"/>
  </bookViews>
  <sheets>
    <sheet name="квалификация" sheetId="1" r:id="rId1"/>
    <sheet name="раунд робин" sheetId="2" r:id="rId2"/>
    <sheet name="степледдер" sheetId="3" r:id="rId3"/>
    <sheet name="дорожки" sheetId="4" r:id="rId4"/>
    <sheet name="лист участника" sheetId="5" r:id="rId5"/>
    <sheet name="участники" sheetId="6" r:id="rId6"/>
    <sheet name="плей офф" sheetId="7" r:id="rId7"/>
    <sheet name="без переигровки" sheetId="8" r:id="rId8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<sst xmlns="http://schemas.openxmlformats.org/spreadsheetml/2006/main" count="292" uniqueCount="126">
  <si>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</si>
  <si>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</si>
  <si>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</si>
  <si>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</si>
  <si>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5  этап </t>
  </si>
  <si>
    <t>30 мая  2015г.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</si>
  <si>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</si>
  <si>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</si>
  <si>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</si>
  <si>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</si>
  <si>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</si>
  <si>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</si>
  <si>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</si>
  <si>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</si>
  <si>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Мисходжев Р.</t>
  </si>
  <si>
    <t>Рычагов М.</t>
  </si>
  <si>
    <t>Шукаев М.</t>
  </si>
  <si>
    <t>Гущин А.</t>
  </si>
  <si>
    <t>Белов А.</t>
  </si>
  <si>
    <t>Горькаев И.</t>
  </si>
  <si>
    <t>Майоров И.</t>
  </si>
  <si>
    <t>Кияшкин А.</t>
  </si>
  <si>
    <t>Беляков А.</t>
  </si>
  <si>
    <t>Топольский А.</t>
  </si>
  <si>
    <t>Лазарев С.</t>
  </si>
  <si>
    <t>Безотосный А.</t>
  </si>
  <si>
    <t>Фамин Д.</t>
  </si>
  <si>
    <t>Марченко П.</t>
  </si>
  <si>
    <t>Ростов С.</t>
  </si>
  <si>
    <t>Халанский Д.</t>
  </si>
  <si>
    <t>Анипко А.</t>
  </si>
  <si>
    <t>Лаптев В.</t>
  </si>
  <si>
    <t>Егозарьян А.</t>
  </si>
  <si>
    <t>Жиделев А.</t>
  </si>
  <si>
    <t>Мясников В.</t>
  </si>
  <si>
    <t>Поляков А.</t>
  </si>
  <si>
    <t>Джумаев П.</t>
  </si>
  <si>
    <t>Шубин В.</t>
  </si>
  <si>
    <t>Тихонов К.</t>
  </si>
  <si>
    <t>Тарапатин В.</t>
  </si>
  <si>
    <t>Вайнман А.</t>
  </si>
  <si>
    <t>Лявин А.</t>
  </si>
  <si>
    <t>Карпов С.</t>
  </si>
  <si>
    <t>Хохлов С.</t>
  </si>
  <si>
    <t>ЖЕНЩИНЫ</t>
  </si>
  <si>
    <t>Корецкая Я.</t>
  </si>
  <si>
    <t>Вайнман М.</t>
  </si>
  <si>
    <t>Лихолай А.</t>
  </si>
  <si>
    <t>Иванова О.</t>
  </si>
  <si>
    <t>Мясникова Н.</t>
  </si>
  <si>
    <t>Новикова К.</t>
  </si>
  <si>
    <t>Антюфеева Е.</t>
  </si>
  <si>
    <t>Раунд Робин</t>
  </si>
  <si>
    <t>Женщины</t>
  </si>
  <si>
    <t>6 игр</t>
  </si>
  <si>
    <t>11 игр</t>
  </si>
  <si>
    <t>ср за 11</t>
  </si>
  <si>
    <t>бонус</t>
  </si>
  <si>
    <t>Ср за РР</t>
  </si>
  <si>
    <t xml:space="preserve"> </t>
  </si>
  <si>
    <t xml:space="preserve"> СТЕПЛЕДДЕР ЖЕНЩИН</t>
  </si>
  <si>
    <t>Иванова О</t>
  </si>
  <si>
    <t>Корецкая Я</t>
  </si>
  <si>
    <t>Лихолай А</t>
  </si>
  <si>
    <t>Распределение по дорожкам</t>
  </si>
  <si>
    <t>игры</t>
  </si>
  <si>
    <t>6--1</t>
  </si>
  <si>
    <t>5--2</t>
  </si>
  <si>
    <t>4--3</t>
  </si>
  <si>
    <t>4--2</t>
  </si>
  <si>
    <t>6--3</t>
  </si>
  <si>
    <t>5--1</t>
  </si>
  <si>
    <t>3--2</t>
  </si>
  <si>
    <t>4--1</t>
  </si>
  <si>
    <t>6--5</t>
  </si>
  <si>
    <t>5--4</t>
  </si>
  <si>
    <t>3--1</t>
  </si>
  <si>
    <t>6--2</t>
  </si>
  <si>
    <t>5--3</t>
  </si>
  <si>
    <t>6--4</t>
  </si>
  <si>
    <t>2--1</t>
  </si>
  <si>
    <t>Карточка участника Открытого Чемпионата Волгоградской обл. 2015</t>
  </si>
  <si>
    <t>Ф.И.О.________________________________      №__________</t>
  </si>
  <si>
    <t>№</t>
  </si>
  <si>
    <t>итого/6</t>
  </si>
  <si>
    <t>средний</t>
  </si>
  <si>
    <t>переигровка</t>
  </si>
  <si>
    <t>подпись</t>
  </si>
  <si>
    <t>Белов Андрей</t>
  </si>
  <si>
    <t>Калачев П.</t>
  </si>
  <si>
    <t>Мясников Викт.</t>
  </si>
  <si>
    <t>н/опл</t>
  </si>
  <si>
    <t>Жиделёв А.</t>
  </si>
  <si>
    <t>Кияшкин Ал-др</t>
  </si>
  <si>
    <t>ПЛЕЙ ОФФ СРЕДИ МУЖЧИН</t>
  </si>
  <si>
    <t>Дор.1</t>
  </si>
  <si>
    <t>Дор.8</t>
  </si>
  <si>
    <t>Шубин В</t>
  </si>
  <si>
    <t>Мисходжев Р</t>
  </si>
  <si>
    <t>Дор.2</t>
  </si>
  <si>
    <t>Дор.7</t>
  </si>
  <si>
    <t>Кияшкин А</t>
  </si>
  <si>
    <t>Дор.3</t>
  </si>
  <si>
    <t>Дор.5</t>
  </si>
  <si>
    <t>Лаптев В</t>
  </si>
  <si>
    <t>Жиделёв А</t>
  </si>
  <si>
    <t>Фамин Д</t>
  </si>
  <si>
    <t>Горькаев И</t>
  </si>
  <si>
    <t>Дор.4</t>
  </si>
  <si>
    <t>Дор.6</t>
  </si>
  <si>
    <t>Ростов С</t>
  </si>
  <si>
    <t>Шукаев М</t>
  </si>
  <si>
    <t>Анипко А</t>
  </si>
  <si>
    <t>Халанский Д</t>
  </si>
  <si>
    <t>Гущин А</t>
  </si>
  <si>
    <t>Егозарьян А</t>
  </si>
  <si>
    <t>Марченко П</t>
  </si>
  <si>
    <t>Белов А</t>
  </si>
  <si>
    <t>Рычагов М</t>
  </si>
  <si>
    <t>Мясников В</t>
  </si>
  <si>
    <t>Безотосный А</t>
  </si>
  <si>
    <t>Майоров И</t>
  </si>
  <si>
    <t>Джумаев П</t>
  </si>
  <si>
    <t>Топольский А</t>
  </si>
  <si>
    <t>ФИНАЛ ЗА 1 МЕСТО</t>
  </si>
  <si>
    <t>ФИНАЛ ЗА 3 МЕСТО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</si>
</sst>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0.00"/>
    <numFmt numFmtId="168" formatCode="DD/MMM"/>
  </numFmts>
  <fonts count="43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1"/>
      <color indexed="8"/>
      <name val="Arial Cyr"/>
      <family val="2"/>
    </font>
    <font>
      <b/>
      <sz val="10"/>
      <name val="Arial Cyr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center"/>
    </xf>
    <xf numFmtId="164" fontId="8" fillId="3" borderId="1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2" borderId="4" xfId="20" applyFont="1" applyFill="1" applyBorder="1" applyAlignment="1">
      <alignment horizontal="center"/>
      <protection/>
    </xf>
    <xf numFmtId="164" fontId="12" fillId="5" borderId="4" xfId="0" applyFont="1" applyFill="1" applyBorder="1" applyAlignment="1">
      <alignment/>
    </xf>
    <xf numFmtId="164" fontId="13" fillId="4" borderId="5" xfId="0" applyFont="1" applyFill="1" applyBorder="1" applyAlignment="1">
      <alignment horizontal="center" vertical="center"/>
    </xf>
    <xf numFmtId="164" fontId="13" fillId="4" borderId="6" xfId="0" applyFont="1" applyFill="1" applyBorder="1" applyAlignment="1">
      <alignment horizontal="center" vertical="center"/>
    </xf>
    <xf numFmtId="164" fontId="13" fillId="4" borderId="4" xfId="0" applyFont="1" applyFill="1" applyBorder="1" applyAlignment="1">
      <alignment horizontal="center" vertical="center"/>
    </xf>
    <xf numFmtId="164" fontId="13" fillId="3" borderId="4" xfId="0" applyFont="1" applyFill="1" applyBorder="1" applyAlignment="1">
      <alignment horizontal="center" vertical="center"/>
    </xf>
    <xf numFmtId="165" fontId="13" fillId="3" borderId="4" xfId="0" applyNumberFormat="1" applyFont="1" applyFill="1" applyBorder="1" applyAlignment="1">
      <alignment horizontal="center" vertical="center"/>
    </xf>
    <xf numFmtId="166" fontId="13" fillId="3" borderId="4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13" fillId="2" borderId="4" xfId="0" applyFont="1" applyFill="1" applyBorder="1" applyAlignment="1">
      <alignment horizontal="center" vertical="center"/>
    </xf>
    <xf numFmtId="164" fontId="14" fillId="5" borderId="4" xfId="20" applyFont="1" applyFill="1" applyBorder="1" applyProtection="1">
      <alignment/>
      <protection locked="0"/>
    </xf>
    <xf numFmtId="164" fontId="13" fillId="4" borderId="7" xfId="0" applyFont="1" applyFill="1" applyBorder="1" applyAlignment="1">
      <alignment horizontal="center" vertical="center"/>
    </xf>
    <xf numFmtId="164" fontId="13" fillId="4" borderId="8" xfId="0" applyFont="1" applyFill="1" applyBorder="1" applyAlignment="1">
      <alignment horizontal="center" vertical="center"/>
    </xf>
    <xf numFmtId="164" fontId="13" fillId="4" borderId="9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13" fillId="4" borderId="10" xfId="0" applyFont="1" applyFill="1" applyBorder="1" applyAlignment="1">
      <alignment horizontal="center" vertical="center"/>
    </xf>
    <xf numFmtId="164" fontId="14" fillId="5" borderId="4" xfId="0" applyFont="1" applyFill="1" applyBorder="1" applyAlignment="1">
      <alignment/>
    </xf>
    <xf numFmtId="164" fontId="13" fillId="4" borderId="1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2" xfId="0" applyFont="1" applyFill="1" applyBorder="1" applyAlignment="1">
      <alignment horizontal="center" vertical="center"/>
    </xf>
    <xf numFmtId="164" fontId="14" fillId="5" borderId="4" xfId="0" applyFont="1" applyFill="1" applyBorder="1" applyAlignment="1" applyProtection="1">
      <alignment/>
      <protection locked="0"/>
    </xf>
    <xf numFmtId="164" fontId="13" fillId="4" borderId="11" xfId="0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horizontal="center" vertical="center"/>
    </xf>
    <xf numFmtId="164" fontId="13" fillId="4" borderId="12" xfId="0" applyFont="1" applyFill="1" applyBorder="1" applyAlignment="1">
      <alignment horizontal="center" vertical="center"/>
    </xf>
    <xf numFmtId="164" fontId="13" fillId="4" borderId="13" xfId="0" applyFont="1" applyFill="1" applyBorder="1" applyAlignment="1">
      <alignment horizontal="center" vertical="center"/>
    </xf>
    <xf numFmtId="164" fontId="15" fillId="5" borderId="4" xfId="20" applyFont="1" applyFill="1" applyBorder="1" applyProtection="1">
      <alignment/>
      <protection locked="0"/>
    </xf>
    <xf numFmtId="164" fontId="13" fillId="2" borderId="6" xfId="0" applyFont="1" applyFill="1" applyBorder="1" applyAlignment="1">
      <alignment horizontal="center" vertical="center"/>
    </xf>
    <xf numFmtId="164" fontId="11" fillId="2" borderId="6" xfId="20" applyFont="1" applyFill="1" applyBorder="1" applyAlignment="1">
      <alignment horizontal="center"/>
      <protection/>
    </xf>
    <xf numFmtId="164" fontId="14" fillId="5" borderId="14" xfId="0" applyFont="1" applyFill="1" applyBorder="1" applyAlignment="1" applyProtection="1">
      <alignment/>
      <protection locked="0"/>
    </xf>
    <xf numFmtId="164" fontId="12" fillId="5" borderId="14" xfId="0" applyFont="1" applyFill="1" applyBorder="1" applyAlignment="1">
      <alignment/>
    </xf>
    <xf numFmtId="164" fontId="11" fillId="3" borderId="4" xfId="0" applyFont="1" applyFill="1" applyBorder="1" applyAlignment="1">
      <alignment/>
    </xf>
    <xf numFmtId="164" fontId="13" fillId="3" borderId="4" xfId="0" applyFont="1" applyFill="1" applyBorder="1" applyAlignment="1" applyProtection="1">
      <alignment/>
      <protection locked="0"/>
    </xf>
    <xf numFmtId="164" fontId="6" fillId="6" borderId="4" xfId="0" applyFont="1" applyFill="1" applyBorder="1" applyAlignment="1">
      <alignment horizontal="center" vertical="center"/>
    </xf>
    <xf numFmtId="164" fontId="16" fillId="2" borderId="4" xfId="0" applyFont="1" applyFill="1" applyBorder="1" applyAlignment="1">
      <alignment horizontal="center" vertical="center"/>
    </xf>
    <xf numFmtId="164" fontId="16" fillId="3" borderId="4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3" borderId="4" xfId="0" applyFont="1" applyFill="1" applyBorder="1" applyAlignment="1">
      <alignment horizontal="center"/>
    </xf>
    <xf numFmtId="164" fontId="13" fillId="3" borderId="9" xfId="0" applyFont="1" applyFill="1" applyBorder="1" applyAlignment="1">
      <alignment horizontal="center" vertical="center"/>
    </xf>
    <xf numFmtId="165" fontId="13" fillId="3" borderId="9" xfId="0" applyNumberFormat="1" applyFont="1" applyFill="1" applyBorder="1" applyAlignment="1">
      <alignment horizontal="center" vertical="center"/>
    </xf>
    <xf numFmtId="166" fontId="13" fillId="3" borderId="9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4" fontId="13" fillId="2" borderId="15" xfId="0" applyFont="1" applyFill="1" applyBorder="1" applyAlignment="1">
      <alignment horizontal="center" vertical="center"/>
    </xf>
    <xf numFmtId="164" fontId="13" fillId="2" borderId="10" xfId="20" applyFont="1" applyFill="1" applyBorder="1" applyAlignment="1">
      <alignment horizontal="center"/>
      <protection/>
    </xf>
    <xf numFmtId="164" fontId="17" fillId="0" borderId="0" xfId="0" applyFont="1" applyFill="1" applyBorder="1" applyAlignment="1">
      <alignment/>
    </xf>
    <xf numFmtId="164" fontId="13" fillId="3" borderId="2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  <xf numFmtId="164" fontId="11" fillId="2" borderId="9" xfId="20" applyFont="1" applyFill="1" applyBorder="1" applyAlignment="1">
      <alignment horizontal="center"/>
      <protection/>
    </xf>
    <xf numFmtId="164" fontId="9" fillId="0" borderId="0" xfId="0" applyFont="1" applyFill="1" applyBorder="1" applyAlignment="1">
      <alignment horizontal="center"/>
    </xf>
    <xf numFmtId="164" fontId="13" fillId="2" borderId="9" xfId="0" applyFont="1" applyFill="1" applyBorder="1" applyAlignment="1">
      <alignment horizontal="center" vertical="center"/>
    </xf>
    <xf numFmtId="164" fontId="19" fillId="3" borderId="4" xfId="0" applyFont="1" applyFill="1" applyBorder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7" fillId="3" borderId="4" xfId="0" applyFont="1" applyFill="1" applyBorder="1" applyAlignment="1" applyProtection="1">
      <alignment/>
      <protection locked="0"/>
    </xf>
    <xf numFmtId="164" fontId="20" fillId="0" borderId="0" xfId="0" applyFont="1" applyAlignment="1">
      <alignment/>
    </xf>
    <xf numFmtId="164" fontId="8" fillId="0" borderId="0" xfId="0" applyFont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21" fillId="0" borderId="0" xfId="0" applyFont="1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29" fillId="7" borderId="4" xfId="0" applyFont="1" applyFill="1" applyBorder="1" applyAlignment="1">
      <alignment horizontal="center"/>
    </xf>
    <xf numFmtId="164" fontId="30" fillId="7" borderId="4" xfId="0" applyFont="1" applyFill="1" applyBorder="1" applyAlignment="1">
      <alignment horizontal="center"/>
    </xf>
    <xf numFmtId="164" fontId="14" fillId="3" borderId="16" xfId="0" applyNumberFormat="1" applyFont="1" applyFill="1" applyBorder="1" applyAlignment="1" applyProtection="1">
      <alignment horizontal="center"/>
      <protection locked="0"/>
    </xf>
    <xf numFmtId="164" fontId="31" fillId="3" borderId="16" xfId="0" applyNumberFormat="1" applyFont="1" applyFill="1" applyBorder="1" applyAlignment="1" applyProtection="1">
      <alignment/>
      <protection locked="0"/>
    </xf>
    <xf numFmtId="164" fontId="32" fillId="0" borderId="4" xfId="0" applyFont="1" applyFill="1" applyBorder="1" applyAlignment="1">
      <alignment horizontal="center"/>
    </xf>
    <xf numFmtId="166" fontId="32" fillId="0" borderId="4" xfId="0" applyNumberFormat="1" applyFont="1" applyFill="1" applyBorder="1" applyAlignment="1">
      <alignment horizontal="center"/>
    </xf>
    <xf numFmtId="167" fontId="32" fillId="0" borderId="4" xfId="0" applyNumberFormat="1" applyFont="1" applyFill="1" applyBorder="1" applyAlignment="1">
      <alignment horizontal="center"/>
    </xf>
    <xf numFmtId="166" fontId="32" fillId="3" borderId="4" xfId="0" applyNumberFormat="1" applyFont="1" applyFill="1" applyBorder="1" applyAlignment="1">
      <alignment horizontal="center"/>
    </xf>
    <xf numFmtId="166" fontId="32" fillId="3" borderId="0" xfId="0" applyNumberFormat="1" applyFont="1" applyFill="1" applyBorder="1" applyAlignment="1">
      <alignment horizontal="center"/>
    </xf>
    <xf numFmtId="166" fontId="32" fillId="3" borderId="12" xfId="0" applyNumberFormat="1" applyFont="1" applyFill="1" applyBorder="1" applyAlignment="1">
      <alignment horizontal="center"/>
    </xf>
    <xf numFmtId="164" fontId="14" fillId="0" borderId="0" xfId="0" applyFont="1" applyAlignment="1">
      <alignment/>
    </xf>
    <xf numFmtId="164" fontId="12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center" vertical="center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0" xfId="0" applyFont="1" applyBorder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37" fillId="0" borderId="0" xfId="0" applyFont="1" applyBorder="1" applyAlignment="1">
      <alignment/>
    </xf>
    <xf numFmtId="164" fontId="36" fillId="0" borderId="2" xfId="0" applyFont="1" applyBorder="1" applyAlignment="1">
      <alignment horizontal="center"/>
    </xf>
    <xf numFmtId="164" fontId="37" fillId="0" borderId="0" xfId="0" applyFont="1" applyAlignment="1">
      <alignment horizontal="center"/>
    </xf>
    <xf numFmtId="164" fontId="37" fillId="0" borderId="0" xfId="0" applyFont="1" applyBorder="1" applyAlignment="1">
      <alignment horizontal="center"/>
    </xf>
    <xf numFmtId="164" fontId="36" fillId="0" borderId="4" xfId="0" applyFont="1" applyBorder="1" applyAlignment="1">
      <alignment/>
    </xf>
    <xf numFmtId="164" fontId="37" fillId="3" borderId="14" xfId="0" applyFont="1" applyFill="1" applyBorder="1" applyAlignment="1" applyProtection="1">
      <alignment/>
      <protection locked="0"/>
    </xf>
    <xf numFmtId="164" fontId="37" fillId="0" borderId="15" xfId="0" applyFont="1" applyBorder="1" applyAlignment="1">
      <alignment horizontal="center"/>
    </xf>
    <xf numFmtId="164" fontId="14" fillId="0" borderId="9" xfId="0" applyFont="1" applyBorder="1" applyAlignment="1">
      <alignment horizontal="center"/>
    </xf>
    <xf numFmtId="164" fontId="37" fillId="0" borderId="3" xfId="0" applyFont="1" applyBorder="1" applyAlignment="1">
      <alignment horizontal="center"/>
    </xf>
    <xf numFmtId="164" fontId="37" fillId="0" borderId="10" xfId="0" applyFont="1" applyBorder="1" applyAlignment="1">
      <alignment horizontal="center"/>
    </xf>
    <xf numFmtId="164" fontId="37" fillId="0" borderId="2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37" fillId="0" borderId="17" xfId="0" applyFont="1" applyBorder="1" applyAlignment="1">
      <alignment horizontal="center"/>
    </xf>
    <xf numFmtId="164" fontId="14" fillId="0" borderId="2" xfId="0" applyFont="1" applyBorder="1" applyAlignment="1">
      <alignment horizontal="center"/>
    </xf>
    <xf numFmtId="164" fontId="37" fillId="0" borderId="18" xfId="0" applyFont="1" applyBorder="1" applyAlignment="1">
      <alignment horizontal="center"/>
    </xf>
    <xf numFmtId="164" fontId="38" fillId="0" borderId="0" xfId="0" applyFont="1" applyAlignment="1">
      <alignment/>
    </xf>
    <xf numFmtId="164" fontId="37" fillId="0" borderId="4" xfId="0" applyFont="1" applyBorder="1" applyAlignment="1">
      <alignment horizontal="center"/>
    </xf>
    <xf numFmtId="164" fontId="37" fillId="0" borderId="9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35" fillId="0" borderId="4" xfId="0" applyFont="1" applyBorder="1" applyAlignment="1">
      <alignment horizontal="left"/>
    </xf>
    <xf numFmtId="168" fontId="37" fillId="0" borderId="4" xfId="0" applyNumberFormat="1" applyFont="1" applyBorder="1" applyAlignment="1">
      <alignment horizontal="center"/>
    </xf>
    <xf numFmtId="164" fontId="14" fillId="0" borderId="3" xfId="0" applyFont="1" applyBorder="1" applyAlignment="1">
      <alignment horizontal="center"/>
    </xf>
    <xf numFmtId="164" fontId="39" fillId="0" borderId="2" xfId="0" applyFont="1" applyBorder="1" applyAlignment="1">
      <alignment horizontal="center"/>
    </xf>
    <xf numFmtId="164" fontId="14" fillId="0" borderId="12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14" fillId="0" borderId="8" xfId="0" applyFont="1" applyBorder="1" applyAlignment="1">
      <alignment horizontal="center"/>
    </xf>
    <xf numFmtId="164" fontId="0" fillId="0" borderId="0" xfId="0" applyFont="1" applyAlignment="1">
      <alignment/>
    </xf>
    <xf numFmtId="164" fontId="37" fillId="0" borderId="19" xfId="0" applyFont="1" applyBorder="1" applyAlignment="1">
      <alignment horizontal="center"/>
    </xf>
    <xf numFmtId="164" fontId="37" fillId="0" borderId="19" xfId="0" applyFont="1" applyBorder="1" applyAlignment="1">
      <alignment horizontal="left"/>
    </xf>
    <xf numFmtId="164" fontId="37" fillId="0" borderId="19" xfId="0" applyFont="1" applyBorder="1" applyAlignment="1">
      <alignment/>
    </xf>
    <xf numFmtId="164" fontId="37" fillId="0" borderId="20" xfId="0" applyFont="1" applyBorder="1" applyAlignment="1">
      <alignment/>
    </xf>
    <xf numFmtId="164" fontId="40" fillId="0" borderId="20" xfId="0" applyFont="1" applyBorder="1" applyAlignment="1">
      <alignment/>
    </xf>
    <xf numFmtId="164" fontId="37" fillId="0" borderId="21" xfId="0" applyFont="1" applyBorder="1" applyAlignment="1">
      <alignment horizontal="center"/>
    </xf>
    <xf numFmtId="164" fontId="37" fillId="0" borderId="22" xfId="0" applyFont="1" applyBorder="1" applyAlignment="1">
      <alignment horizontal="left"/>
    </xf>
    <xf numFmtId="164" fontId="37" fillId="0" borderId="23" xfId="0" applyFont="1" applyBorder="1" applyAlignment="1">
      <alignment horizontal="center"/>
    </xf>
    <xf numFmtId="164" fontId="41" fillId="0" borderId="0" xfId="0" applyFont="1" applyAlignment="1">
      <alignment/>
    </xf>
    <xf numFmtId="164" fontId="35" fillId="0" borderId="4" xfId="0" applyFont="1" applyBorder="1" applyAlignment="1">
      <alignment horizontal="center"/>
    </xf>
    <xf numFmtId="164" fontId="35" fillId="0" borderId="4" xfId="0" applyFont="1" applyBorder="1" applyAlignment="1">
      <alignment/>
    </xf>
    <xf numFmtId="164" fontId="35" fillId="0" borderId="12" xfId="0" applyFont="1" applyFill="1" applyBorder="1" applyAlignment="1">
      <alignment/>
    </xf>
    <xf numFmtId="164" fontId="35" fillId="0" borderId="0" xfId="0" applyFont="1" applyBorder="1" applyAlignment="1">
      <alignment horizontal="center"/>
    </xf>
    <xf numFmtId="164" fontId="35" fillId="0" borderId="0" xfId="0" applyFont="1" applyBorder="1" applyAlignment="1">
      <alignment/>
    </xf>
    <xf numFmtId="164" fontId="35" fillId="0" borderId="0" xfId="0" applyFont="1" applyAlignment="1">
      <alignment horizontal="center"/>
    </xf>
    <xf numFmtId="164" fontId="42" fillId="0" borderId="0" xfId="0" applyFont="1" applyAlignment="1">
      <alignment/>
    </xf>
    <xf numFmtId="164" fontId="19" fillId="3" borderId="12" xfId="0" applyFont="1" applyFill="1" applyBorder="1" applyAlignment="1">
      <alignment/>
    </xf>
    <xf numFmtId="164" fontId="13" fillId="3" borderId="4" xfId="20" applyFont="1" applyFill="1" applyBorder="1" applyProtection="1">
      <alignment/>
      <protection locked="0"/>
    </xf>
    <xf numFmtId="164" fontId="13" fillId="2" borderId="10" xfId="0" applyFont="1" applyFill="1" applyBorder="1" applyAlignment="1">
      <alignment horizontal="center" vertical="center"/>
    </xf>
    <xf numFmtId="164" fontId="13" fillId="2" borderId="9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13</xdr:col>
      <xdr:colOff>266700</xdr:colOff>
      <xdr:row>2</xdr:row>
      <xdr:rowOff>161925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4191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57150</xdr:rowOff>
    </xdr:to>
    <xdr:sp>
      <xdr:nvSpPr>
        <xdr:cNvPr id="1" name="Строка 3"/>
        <xdr:cNvSpPr>
          <a:spLocks/>
        </xdr:cNvSpPr>
      </xdr:nvSpPr>
      <xdr:spPr>
        <a:xfrm>
          <a:off x="2905125" y="2019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123825</xdr:rowOff>
    </xdr:from>
    <xdr:to>
      <xdr:col>10</xdr:col>
      <xdr:colOff>190500</xdr:colOff>
      <xdr:row>14</xdr:row>
      <xdr:rowOff>123825</xdr:rowOff>
    </xdr:to>
    <xdr:sp>
      <xdr:nvSpPr>
        <xdr:cNvPr id="2" name="Строка 4"/>
        <xdr:cNvSpPr>
          <a:spLocks/>
        </xdr:cNvSpPr>
      </xdr:nvSpPr>
      <xdr:spPr>
        <a:xfrm>
          <a:off x="6705600" y="240982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19050</xdr:colOff>
      <xdr:row>7</xdr:row>
      <xdr:rowOff>142875</xdr:rowOff>
    </xdr:to>
    <xdr:sp>
      <xdr:nvSpPr>
        <xdr:cNvPr id="1" name="Строка 3"/>
        <xdr:cNvSpPr>
          <a:spLocks/>
        </xdr:cNvSpPr>
      </xdr:nvSpPr>
      <xdr:spPr>
        <a:xfrm>
          <a:off x="0" y="971550"/>
          <a:ext cx="628650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19050</xdr:colOff>
      <xdr:row>24</xdr:row>
      <xdr:rowOff>133350</xdr:rowOff>
    </xdr:to>
    <xdr:sp>
      <xdr:nvSpPr>
        <xdr:cNvPr id="2" name="Строка 3"/>
        <xdr:cNvSpPr>
          <a:spLocks/>
        </xdr:cNvSpPr>
      </xdr:nvSpPr>
      <xdr:spPr>
        <a:xfrm>
          <a:off x="0" y="3724275"/>
          <a:ext cx="62865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10</xdr:row>
      <xdr:rowOff>28575</xdr:rowOff>
    </xdr:from>
    <xdr:to>
      <xdr:col>8</xdr:col>
      <xdr:colOff>428625</xdr:colOff>
      <xdr:row>10</xdr:row>
      <xdr:rowOff>66675</xdr:rowOff>
    </xdr:to>
    <xdr:sp>
      <xdr:nvSpPr>
        <xdr:cNvPr id="1" name="Автофигура 1"/>
        <xdr:cNvSpPr>
          <a:spLocks/>
        </xdr:cNvSpPr>
      </xdr:nvSpPr>
      <xdr:spPr>
        <a:xfrm>
          <a:off x="5762625" y="1647825"/>
          <a:ext cx="9525" cy="47625"/>
        </a:xfrm>
        <a:prstGeom prst="rightArrow">
          <a:avLst>
            <a:gd name="adj1" fmla="val 25000"/>
            <a:gd name="adj2" fmla="val -25000"/>
          </a:avLst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123825</xdr:rowOff>
    </xdr:from>
    <xdr:to>
      <xdr:col>9</xdr:col>
      <xdr:colOff>428625</xdr:colOff>
      <xdr:row>7</xdr:row>
      <xdr:rowOff>161925</xdr:rowOff>
    </xdr:to>
    <xdr:sp>
      <xdr:nvSpPr>
        <xdr:cNvPr id="2" name="Строка 2"/>
        <xdr:cNvSpPr>
          <a:spLocks/>
        </xdr:cNvSpPr>
      </xdr:nvSpPr>
      <xdr:spPr>
        <a:xfrm>
          <a:off x="5762625" y="1095375"/>
          <a:ext cx="466725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</xdr:row>
      <xdr:rowOff>76200</xdr:rowOff>
    </xdr:from>
    <xdr:to>
      <xdr:col>10</xdr:col>
      <xdr:colOff>9525</xdr:colOff>
      <xdr:row>10</xdr:row>
      <xdr:rowOff>38100</xdr:rowOff>
    </xdr:to>
    <xdr:sp>
      <xdr:nvSpPr>
        <xdr:cNvPr id="3" name="Строка 3"/>
        <xdr:cNvSpPr>
          <a:spLocks/>
        </xdr:cNvSpPr>
      </xdr:nvSpPr>
      <xdr:spPr>
        <a:xfrm flipV="1">
          <a:off x="5762625" y="1371600"/>
          <a:ext cx="47625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12</xdr:row>
      <xdr:rowOff>66675</xdr:rowOff>
    </xdr:from>
    <xdr:to>
      <xdr:col>10</xdr:col>
      <xdr:colOff>28575</xdr:colOff>
      <xdr:row>13</xdr:row>
      <xdr:rowOff>76200</xdr:rowOff>
    </xdr:to>
    <xdr:sp>
      <xdr:nvSpPr>
        <xdr:cNvPr id="4" name="Строка 4"/>
        <xdr:cNvSpPr>
          <a:spLocks/>
        </xdr:cNvSpPr>
      </xdr:nvSpPr>
      <xdr:spPr>
        <a:xfrm>
          <a:off x="5781675" y="2009775"/>
          <a:ext cx="47625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9525</xdr:rowOff>
    </xdr:from>
    <xdr:to>
      <xdr:col>9</xdr:col>
      <xdr:colOff>390525</xdr:colOff>
      <xdr:row>16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5791200" y="2276475"/>
          <a:ext cx="40005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85725</xdr:rowOff>
    </xdr:from>
    <xdr:to>
      <xdr:col>9</xdr:col>
      <xdr:colOff>390525</xdr:colOff>
      <xdr:row>20</xdr:row>
      <xdr:rowOff>38100</xdr:rowOff>
    </xdr:to>
    <xdr:sp>
      <xdr:nvSpPr>
        <xdr:cNvPr id="6" name="Строка 6"/>
        <xdr:cNvSpPr>
          <a:spLocks/>
        </xdr:cNvSpPr>
      </xdr:nvSpPr>
      <xdr:spPr>
        <a:xfrm>
          <a:off x="5819775" y="3000375"/>
          <a:ext cx="371475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10</xdr:col>
      <xdr:colOff>0</xdr:colOff>
      <xdr:row>22</xdr:row>
      <xdr:rowOff>19050</xdr:rowOff>
    </xdr:to>
    <xdr:sp>
      <xdr:nvSpPr>
        <xdr:cNvPr id="7" name="Строка 7"/>
        <xdr:cNvSpPr>
          <a:spLocks/>
        </xdr:cNvSpPr>
      </xdr:nvSpPr>
      <xdr:spPr>
        <a:xfrm flipV="1">
          <a:off x="5810250" y="3429000"/>
          <a:ext cx="41910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66675</xdr:rowOff>
    </xdr:from>
    <xdr:to>
      <xdr:col>9</xdr:col>
      <xdr:colOff>400050</xdr:colOff>
      <xdr:row>25</xdr:row>
      <xdr:rowOff>85725</xdr:rowOff>
    </xdr:to>
    <xdr:sp>
      <xdr:nvSpPr>
        <xdr:cNvPr id="8" name="Строка 8"/>
        <xdr:cNvSpPr>
          <a:spLocks/>
        </xdr:cNvSpPr>
      </xdr:nvSpPr>
      <xdr:spPr>
        <a:xfrm>
          <a:off x="5791200" y="3952875"/>
          <a:ext cx="4095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47625</xdr:rowOff>
    </xdr:from>
    <xdr:to>
      <xdr:col>9</xdr:col>
      <xdr:colOff>419100</xdr:colOff>
      <xdr:row>28</xdr:row>
      <xdr:rowOff>0</xdr:rowOff>
    </xdr:to>
    <xdr:sp>
      <xdr:nvSpPr>
        <xdr:cNvPr id="9" name="Строка 9"/>
        <xdr:cNvSpPr>
          <a:spLocks/>
        </xdr:cNvSpPr>
      </xdr:nvSpPr>
      <xdr:spPr>
        <a:xfrm flipV="1">
          <a:off x="5819775" y="4257675"/>
          <a:ext cx="40005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152400</xdr:rowOff>
    </xdr:from>
    <xdr:to>
      <xdr:col>14</xdr:col>
      <xdr:colOff>466725</xdr:colOff>
      <xdr:row>11</xdr:row>
      <xdr:rowOff>19050</xdr:rowOff>
    </xdr:to>
    <xdr:sp>
      <xdr:nvSpPr>
        <xdr:cNvPr id="10" name="Строка 10"/>
        <xdr:cNvSpPr>
          <a:spLocks/>
        </xdr:cNvSpPr>
      </xdr:nvSpPr>
      <xdr:spPr>
        <a:xfrm>
          <a:off x="8848725" y="1285875"/>
          <a:ext cx="504825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9525</xdr:rowOff>
    </xdr:from>
    <xdr:to>
      <xdr:col>14</xdr:col>
      <xdr:colOff>466725</xdr:colOff>
      <xdr:row>14</xdr:row>
      <xdr:rowOff>9525</xdr:rowOff>
    </xdr:to>
    <xdr:sp>
      <xdr:nvSpPr>
        <xdr:cNvPr id="11" name="Строка 11"/>
        <xdr:cNvSpPr>
          <a:spLocks/>
        </xdr:cNvSpPr>
      </xdr:nvSpPr>
      <xdr:spPr>
        <a:xfrm flipV="1">
          <a:off x="8886825" y="1790700"/>
          <a:ext cx="466725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152400</xdr:rowOff>
    </xdr:from>
    <xdr:to>
      <xdr:col>14</xdr:col>
      <xdr:colOff>476250</xdr:colOff>
      <xdr:row>22</xdr:row>
      <xdr:rowOff>161925</xdr:rowOff>
    </xdr:to>
    <xdr:sp>
      <xdr:nvSpPr>
        <xdr:cNvPr id="12" name="Строка 12"/>
        <xdr:cNvSpPr>
          <a:spLocks/>
        </xdr:cNvSpPr>
      </xdr:nvSpPr>
      <xdr:spPr>
        <a:xfrm>
          <a:off x="8877300" y="3390900"/>
          <a:ext cx="485775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38100</xdr:rowOff>
    </xdr:from>
    <xdr:to>
      <xdr:col>14</xdr:col>
      <xdr:colOff>476250</xdr:colOff>
      <xdr:row>26</xdr:row>
      <xdr:rowOff>9525</xdr:rowOff>
    </xdr:to>
    <xdr:sp>
      <xdr:nvSpPr>
        <xdr:cNvPr id="13" name="Строка 13"/>
        <xdr:cNvSpPr>
          <a:spLocks/>
        </xdr:cNvSpPr>
      </xdr:nvSpPr>
      <xdr:spPr>
        <a:xfrm flipV="1">
          <a:off x="8877300" y="3762375"/>
          <a:ext cx="48577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152400</xdr:rowOff>
    </xdr:from>
    <xdr:to>
      <xdr:col>5</xdr:col>
      <xdr:colOff>95250</xdr:colOff>
      <xdr:row>6</xdr:row>
      <xdr:rowOff>152400</xdr:rowOff>
    </xdr:to>
    <xdr:sp>
      <xdr:nvSpPr>
        <xdr:cNvPr id="14" name="Строка 14"/>
        <xdr:cNvSpPr>
          <a:spLocks/>
        </xdr:cNvSpPr>
      </xdr:nvSpPr>
      <xdr:spPr>
        <a:xfrm>
          <a:off x="2790825" y="112395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152400</xdr:rowOff>
    </xdr:from>
    <xdr:to>
      <xdr:col>5</xdr:col>
      <xdr:colOff>66675</xdr:colOff>
      <xdr:row>9</xdr:row>
      <xdr:rowOff>152400</xdr:rowOff>
    </xdr:to>
    <xdr:sp>
      <xdr:nvSpPr>
        <xdr:cNvPr id="15" name="Строка 15"/>
        <xdr:cNvSpPr>
          <a:spLocks/>
        </xdr:cNvSpPr>
      </xdr:nvSpPr>
      <xdr:spPr>
        <a:xfrm>
          <a:off x="2714625" y="16097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</xdr:rowOff>
    </xdr:from>
    <xdr:to>
      <xdr:col>5</xdr:col>
      <xdr:colOff>28575</xdr:colOff>
      <xdr:row>13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781300" y="21145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152400</xdr:rowOff>
    </xdr:from>
    <xdr:to>
      <xdr:col>5</xdr:col>
      <xdr:colOff>66675</xdr:colOff>
      <xdr:row>15</xdr:row>
      <xdr:rowOff>152400</xdr:rowOff>
    </xdr:to>
    <xdr:sp>
      <xdr:nvSpPr>
        <xdr:cNvPr id="17" name="Строка 17"/>
        <xdr:cNvSpPr>
          <a:spLocks/>
        </xdr:cNvSpPr>
      </xdr:nvSpPr>
      <xdr:spPr>
        <a:xfrm>
          <a:off x="2790825" y="258127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361950</xdr:colOff>
      <xdr:row>19</xdr:row>
      <xdr:rowOff>9525</xdr:rowOff>
    </xdr:to>
    <xdr:sp>
      <xdr:nvSpPr>
        <xdr:cNvPr id="18" name="Строка 18"/>
        <xdr:cNvSpPr>
          <a:spLocks/>
        </xdr:cNvSpPr>
      </xdr:nvSpPr>
      <xdr:spPr>
        <a:xfrm>
          <a:off x="2762250" y="30765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85725</xdr:colOff>
      <xdr:row>22</xdr:row>
      <xdr:rowOff>0</xdr:rowOff>
    </xdr:to>
    <xdr:sp>
      <xdr:nvSpPr>
        <xdr:cNvPr id="19" name="Строка 19"/>
        <xdr:cNvSpPr>
          <a:spLocks/>
        </xdr:cNvSpPr>
      </xdr:nvSpPr>
      <xdr:spPr>
        <a:xfrm>
          <a:off x="2809875" y="356235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28575</xdr:rowOff>
    </xdr:from>
    <xdr:to>
      <xdr:col>4</xdr:col>
      <xdr:colOff>342900</xdr:colOff>
      <xdr:row>25</xdr:row>
      <xdr:rowOff>38100</xdr:rowOff>
    </xdr:to>
    <xdr:sp>
      <xdr:nvSpPr>
        <xdr:cNvPr id="20" name="Строка 20"/>
        <xdr:cNvSpPr>
          <a:spLocks/>
        </xdr:cNvSpPr>
      </xdr:nvSpPr>
      <xdr:spPr>
        <a:xfrm flipV="1">
          <a:off x="2781300" y="4076700"/>
          <a:ext cx="3238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152400</xdr:rowOff>
    </xdr:from>
    <xdr:to>
      <xdr:col>5</xdr:col>
      <xdr:colOff>28575</xdr:colOff>
      <xdr:row>27</xdr:row>
      <xdr:rowOff>152400</xdr:rowOff>
    </xdr:to>
    <xdr:sp>
      <xdr:nvSpPr>
        <xdr:cNvPr id="21" name="Строка 21"/>
        <xdr:cNvSpPr>
          <a:spLocks/>
        </xdr:cNvSpPr>
      </xdr:nvSpPr>
      <xdr:spPr>
        <a:xfrm>
          <a:off x="2781300" y="45243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152400</xdr:rowOff>
    </xdr:from>
    <xdr:to>
      <xdr:col>4</xdr:col>
      <xdr:colOff>9525</xdr:colOff>
      <xdr:row>25</xdr:row>
      <xdr:rowOff>38100</xdr:rowOff>
    </xdr:to>
    <xdr:sp>
      <xdr:nvSpPr>
        <xdr:cNvPr id="22" name="Строка 22"/>
        <xdr:cNvSpPr>
          <a:spLocks/>
        </xdr:cNvSpPr>
      </xdr:nvSpPr>
      <xdr:spPr>
        <a:xfrm flipH="1" flipV="1">
          <a:off x="2695575" y="4038600"/>
          <a:ext cx="7620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38100</xdr:rowOff>
    </xdr:from>
    <xdr:to>
      <xdr:col>5</xdr:col>
      <xdr:colOff>0</xdr:colOff>
      <xdr:row>25</xdr:row>
      <xdr:rowOff>57150</xdr:rowOff>
    </xdr:to>
    <xdr:sp>
      <xdr:nvSpPr>
        <xdr:cNvPr id="23" name="Строка 23"/>
        <xdr:cNvSpPr>
          <a:spLocks/>
        </xdr:cNvSpPr>
      </xdr:nvSpPr>
      <xdr:spPr>
        <a:xfrm>
          <a:off x="3143250" y="4086225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3"/>
  <sheetViews>
    <sheetView zoomScale="80" zoomScaleNormal="80" workbookViewId="0" topLeftCell="A13">
      <selection activeCell="A32" sqref="A32"/>
    </sheetView>
  </sheetViews>
  <sheetFormatPr defaultColWidth="9.140625" defaultRowHeight="12.75"/>
  <cols>
    <col min="1" max="1" width="5.28125" style="0" customWidth="1"/>
    <col min="2" max="2" width="18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3"/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>
      <c r="O7" s="8"/>
      <c r="P7" s="8"/>
    </row>
    <row r="8" spans="1:16" s="16" customFormat="1" ht="12" customHeight="1">
      <c r="A8" s="9"/>
      <c r="B8" s="10" t="s">
        <v>6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3" t="s">
        <v>11</v>
      </c>
      <c r="N8" s="14" t="s">
        <v>12</v>
      </c>
      <c r="O8" s="14" t="s">
        <v>13</v>
      </c>
      <c r="P8" s="15"/>
    </row>
    <row r="9" spans="1:18" s="16" customFormat="1" ht="12" customHeight="1">
      <c r="A9" s="17">
        <v>34</v>
      </c>
      <c r="B9" s="18" t="s">
        <v>14</v>
      </c>
      <c r="C9" s="19">
        <v>190</v>
      </c>
      <c r="D9" s="20">
        <v>205</v>
      </c>
      <c r="E9" s="21">
        <v>204</v>
      </c>
      <c r="F9" s="20">
        <v>226</v>
      </c>
      <c r="G9" s="21">
        <v>220</v>
      </c>
      <c r="H9" s="20">
        <v>231</v>
      </c>
      <c r="I9" s="22">
        <f>IF(C9&lt;&gt;"",SUM(C9:H9),"")</f>
        <v>1276</v>
      </c>
      <c r="J9" s="23">
        <f>IF(C9&lt;&gt;"",AVERAGE(C9:H9),"")</f>
        <v>212.66666666666666</v>
      </c>
      <c r="K9" s="24">
        <f>IF(C9&lt;&gt;"",MAX(C9:H9),"")</f>
        <v>231</v>
      </c>
      <c r="L9" s="24">
        <f>IF(D9&lt;&gt;"",MAX(C9:H9)-MIN(C9:H9),"")</f>
        <v>41</v>
      </c>
      <c r="M9" s="22">
        <v>1</v>
      </c>
      <c r="N9" s="25">
        <f>MAX(C9:H9)</f>
        <v>231</v>
      </c>
      <c r="O9" s="26"/>
      <c r="P9" s="26"/>
      <c r="Q9" s="26"/>
      <c r="R9" s="26"/>
    </row>
    <row r="10" spans="1:16" s="16" customFormat="1" ht="12" customHeight="1">
      <c r="A10" s="27">
        <v>15</v>
      </c>
      <c r="B10" s="28" t="s">
        <v>15</v>
      </c>
      <c r="C10" s="29">
        <v>227</v>
      </c>
      <c r="D10" s="30">
        <v>221</v>
      </c>
      <c r="E10" s="31">
        <v>215</v>
      </c>
      <c r="F10" s="30">
        <v>201</v>
      </c>
      <c r="G10" s="31">
        <v>197</v>
      </c>
      <c r="H10" s="30">
        <v>184</v>
      </c>
      <c r="I10" s="22">
        <f>IF(C10&lt;&gt;"",SUM(C10:H10),"")</f>
        <v>1245</v>
      </c>
      <c r="J10" s="23">
        <f>IF(C10&lt;&gt;"",AVERAGE(C10:H10),"")</f>
        <v>207.5</v>
      </c>
      <c r="K10" s="24">
        <f>IF(C10&lt;&gt;"",MAX(C10:H10),"")</f>
        <v>227</v>
      </c>
      <c r="L10" s="24">
        <f>IF(D10&lt;&gt;"",MAX(C10:H10)-MIN(C10:H10),"")</f>
        <v>43</v>
      </c>
      <c r="M10" s="22">
        <v>2</v>
      </c>
      <c r="N10" s="25">
        <f>MAX(C10:H10)</f>
        <v>227</v>
      </c>
      <c r="O10" s="32">
        <f>MIN(C10:H10)</f>
        <v>184</v>
      </c>
      <c r="P10" s="15"/>
    </row>
    <row r="11" spans="1:16" s="16" customFormat="1" ht="12" customHeight="1">
      <c r="A11" s="27">
        <v>31</v>
      </c>
      <c r="B11" s="18" t="s">
        <v>16</v>
      </c>
      <c r="C11" s="19">
        <v>219</v>
      </c>
      <c r="D11" s="21">
        <v>190</v>
      </c>
      <c r="E11" s="31">
        <v>211</v>
      </c>
      <c r="F11" s="30">
        <v>194</v>
      </c>
      <c r="G11" s="31">
        <v>190</v>
      </c>
      <c r="H11" s="30">
        <v>220</v>
      </c>
      <c r="I11" s="22">
        <f>IF(C11&lt;&gt;"",SUM(C11:H11),"")</f>
        <v>1224</v>
      </c>
      <c r="J11" s="23">
        <f>IF(C11&lt;&gt;"",AVERAGE(C11:H11),"")</f>
        <v>204</v>
      </c>
      <c r="K11" s="24">
        <f>IF(C11&lt;&gt;"",MAX(C11:H11),"")</f>
        <v>220</v>
      </c>
      <c r="L11" s="24">
        <f>IF(D11&lt;&gt;"",MAX(C11:H11)-MIN(C11:H11),"")</f>
        <v>30</v>
      </c>
      <c r="M11" s="22">
        <v>3</v>
      </c>
      <c r="N11" s="25">
        <f>MAX(C11:H11)</f>
        <v>220</v>
      </c>
      <c r="O11" s="32">
        <f>MIN(C11:H11)</f>
        <v>190</v>
      </c>
      <c r="P11" s="15"/>
    </row>
    <row r="12" spans="1:16" s="16" customFormat="1" ht="12" customHeight="1">
      <c r="A12" s="27">
        <v>3</v>
      </c>
      <c r="B12" s="18" t="s">
        <v>17</v>
      </c>
      <c r="C12" s="19">
        <v>145</v>
      </c>
      <c r="D12" s="21">
        <v>253</v>
      </c>
      <c r="E12" s="31">
        <v>207</v>
      </c>
      <c r="F12" s="30">
        <v>209</v>
      </c>
      <c r="G12" s="31">
        <v>190</v>
      </c>
      <c r="H12" s="30">
        <v>216</v>
      </c>
      <c r="I12" s="22">
        <f>IF(C12&lt;&gt;"",SUM(C12:H12),"")</f>
        <v>1220</v>
      </c>
      <c r="J12" s="23">
        <f>IF(C12&lt;&gt;"",AVERAGE(C12:H12),"")</f>
        <v>203.33333333333334</v>
      </c>
      <c r="K12" s="24">
        <f>IF(C12&lt;&gt;"",MAX(C12:H12),"")</f>
        <v>253</v>
      </c>
      <c r="L12" s="24">
        <f>IF(D12&lt;&gt;"",MAX(C12:H12)-MIN(C12:H12),"")</f>
        <v>108</v>
      </c>
      <c r="M12" s="22">
        <v>4</v>
      </c>
      <c r="N12" s="25">
        <f>MAX(C12:H12)</f>
        <v>253</v>
      </c>
      <c r="O12" s="32">
        <f>MIN(C12:H12)</f>
        <v>145</v>
      </c>
      <c r="P12" s="15"/>
    </row>
    <row r="13" spans="1:16" s="16" customFormat="1" ht="12" customHeight="1">
      <c r="A13" s="27">
        <v>20</v>
      </c>
      <c r="B13" s="18" t="s">
        <v>18</v>
      </c>
      <c r="C13" s="19">
        <v>206</v>
      </c>
      <c r="D13" s="33">
        <v>191</v>
      </c>
      <c r="E13" s="21">
        <v>200</v>
      </c>
      <c r="F13" s="20">
        <v>212</v>
      </c>
      <c r="G13" s="21">
        <v>214</v>
      </c>
      <c r="H13" s="19">
        <v>192</v>
      </c>
      <c r="I13" s="22">
        <f>IF(C13&lt;&gt;"",SUM(C13:H13),"")</f>
        <v>1215</v>
      </c>
      <c r="J13" s="23">
        <f>IF(C13&lt;&gt;"",AVERAGE(C13:H13),"")</f>
        <v>202.5</v>
      </c>
      <c r="K13" s="24">
        <f>IF(C13&lt;&gt;"",MAX(C13:H13),"")</f>
        <v>214</v>
      </c>
      <c r="L13" s="24">
        <f>IF(D13&lt;&gt;"",MAX(C13:H13)-MIN(C13:H13),"")</f>
        <v>23</v>
      </c>
      <c r="M13" s="22">
        <v>5</v>
      </c>
      <c r="N13" s="25">
        <f>MAX(C13:H13)</f>
        <v>214</v>
      </c>
      <c r="O13" s="32">
        <f>MIN(C13:H13)</f>
        <v>191</v>
      </c>
      <c r="P13" s="15"/>
    </row>
    <row r="14" spans="1:16" s="16" customFormat="1" ht="12" customHeight="1">
      <c r="A14" s="27">
        <v>4</v>
      </c>
      <c r="B14" s="34" t="s">
        <v>19</v>
      </c>
      <c r="C14" s="35">
        <v>190</v>
      </c>
      <c r="D14" s="36">
        <v>211</v>
      </c>
      <c r="E14" s="37">
        <v>194</v>
      </c>
      <c r="F14" s="36">
        <v>211</v>
      </c>
      <c r="G14" s="37">
        <v>212</v>
      </c>
      <c r="H14" s="36">
        <v>185</v>
      </c>
      <c r="I14" s="22">
        <f>IF(C14&lt;&gt;"",SUM(C14:H14),"")</f>
        <v>1203</v>
      </c>
      <c r="J14" s="23">
        <f>IF(C14&lt;&gt;"",AVERAGE(C14:H14),"")</f>
        <v>200.5</v>
      </c>
      <c r="K14" s="24">
        <f>IF(C14&lt;&gt;"",MAX(C14:H14),"")</f>
        <v>212</v>
      </c>
      <c r="L14" s="24">
        <f>IF(D14&lt;&gt;"",MAX(C14:H14)-MIN(C14:H14),"")</f>
        <v>27</v>
      </c>
      <c r="M14" s="22">
        <v>6</v>
      </c>
      <c r="N14" s="25">
        <f>MAX(C14:H14)</f>
        <v>212</v>
      </c>
      <c r="O14" s="32">
        <f>MIN(C14:H14)</f>
        <v>185</v>
      </c>
      <c r="P14" s="15"/>
    </row>
    <row r="15" spans="1:16" s="16" customFormat="1" ht="12" customHeight="1">
      <c r="A15" s="27">
        <v>26</v>
      </c>
      <c r="B15" s="38" t="s">
        <v>20</v>
      </c>
      <c r="C15" s="19">
        <v>210</v>
      </c>
      <c r="D15" s="21">
        <v>174</v>
      </c>
      <c r="E15" s="21">
        <v>187</v>
      </c>
      <c r="F15" s="21">
        <v>191</v>
      </c>
      <c r="G15" s="21">
        <v>245</v>
      </c>
      <c r="H15" s="21">
        <v>190</v>
      </c>
      <c r="I15" s="22">
        <f>IF(C15&lt;&gt;"",SUM(C15:H15),"")</f>
        <v>1197</v>
      </c>
      <c r="J15" s="23">
        <f>IF(C15&lt;&gt;"",AVERAGE(C15:H15),"")</f>
        <v>199.5</v>
      </c>
      <c r="K15" s="24">
        <f>IF(C15&lt;&gt;"",MAX(C15:H15),"")</f>
        <v>245</v>
      </c>
      <c r="L15" s="24">
        <f>IF(D15&lt;&gt;"",MAX(C15:H15)-MIN(C15:H15),"")</f>
        <v>71</v>
      </c>
      <c r="M15" s="22">
        <v>7</v>
      </c>
      <c r="N15" s="25">
        <f>MAX(C15:H15)</f>
        <v>245</v>
      </c>
      <c r="O15" s="32">
        <f>MIN(C15:H15)</f>
        <v>174</v>
      </c>
      <c r="P15" s="15"/>
    </row>
    <row r="16" spans="1:16" s="16" customFormat="1" ht="12" customHeight="1">
      <c r="A16" s="27">
        <v>18</v>
      </c>
      <c r="B16" s="28" t="s">
        <v>21</v>
      </c>
      <c r="C16" s="19">
        <v>196</v>
      </c>
      <c r="D16" s="20">
        <v>228</v>
      </c>
      <c r="E16" s="31">
        <v>194</v>
      </c>
      <c r="F16" s="30">
        <v>220</v>
      </c>
      <c r="G16" s="31">
        <v>170</v>
      </c>
      <c r="H16" s="30">
        <v>182</v>
      </c>
      <c r="I16" s="22">
        <f>IF(C16&lt;&gt;"",SUM(C16:H16),"")</f>
        <v>1190</v>
      </c>
      <c r="J16" s="23">
        <f>IF(C16&lt;&gt;"",AVERAGE(C16:H16),"")</f>
        <v>198.33333333333334</v>
      </c>
      <c r="K16" s="24">
        <f>IF(C16&lt;&gt;"",MAX(C16:H16),"")</f>
        <v>228</v>
      </c>
      <c r="L16" s="24">
        <f>IF(D16&lt;&gt;"",MAX(C16:H16)-MIN(C16:H16),"")</f>
        <v>58</v>
      </c>
      <c r="M16" s="22">
        <v>8</v>
      </c>
      <c r="N16" s="25">
        <f>MAX(C16:H16)</f>
        <v>228</v>
      </c>
      <c r="O16" s="32">
        <f>MIN(C16:H16)</f>
        <v>170</v>
      </c>
      <c r="P16" s="15"/>
    </row>
    <row r="17" spans="1:16" s="16" customFormat="1" ht="12" customHeight="1">
      <c r="A17" s="27">
        <v>19</v>
      </c>
      <c r="B17" s="28" t="s">
        <v>22</v>
      </c>
      <c r="C17" s="19">
        <v>190</v>
      </c>
      <c r="D17" s="20">
        <v>203</v>
      </c>
      <c r="E17" s="21">
        <v>195</v>
      </c>
      <c r="F17" s="20">
        <v>206</v>
      </c>
      <c r="G17" s="21">
        <v>194</v>
      </c>
      <c r="H17" s="20">
        <v>200</v>
      </c>
      <c r="I17" s="22">
        <f>IF(C17&lt;&gt;"",SUM(C17:H17),"")</f>
        <v>1188</v>
      </c>
      <c r="J17" s="23">
        <f>IF(C17&lt;&gt;"",AVERAGE(C17:H17),"")</f>
        <v>198</v>
      </c>
      <c r="K17" s="24">
        <f>IF(C17&lt;&gt;"",MAX(C17:H17),"")</f>
        <v>206</v>
      </c>
      <c r="L17" s="24">
        <f>IF(D17&lt;&gt;"",MAX(C17:H17)-MIN(C17:H17),"")</f>
        <v>16</v>
      </c>
      <c r="M17" s="22">
        <v>9</v>
      </c>
      <c r="N17" s="25">
        <f>MAX(C17:H17)</f>
        <v>206</v>
      </c>
      <c r="O17" s="32">
        <f>MIN(C17:H17)</f>
        <v>190</v>
      </c>
      <c r="P17" s="15"/>
    </row>
    <row r="18" spans="1:16" s="16" customFormat="1" ht="12" customHeight="1">
      <c r="A18" s="27">
        <v>30</v>
      </c>
      <c r="B18" s="28" t="s">
        <v>23</v>
      </c>
      <c r="C18" s="39">
        <v>179</v>
      </c>
      <c r="D18" s="40">
        <v>219</v>
      </c>
      <c r="E18" s="41">
        <v>197</v>
      </c>
      <c r="F18" s="40">
        <v>152</v>
      </c>
      <c r="G18" s="41">
        <v>194</v>
      </c>
      <c r="H18" s="42">
        <v>234</v>
      </c>
      <c r="I18" s="22">
        <f>IF(C18&lt;&gt;"",SUM(C18:H18),"")</f>
        <v>1175</v>
      </c>
      <c r="J18" s="23">
        <f>IF(C18&lt;&gt;"",AVERAGE(C18:H18),"")</f>
        <v>195.83333333333334</v>
      </c>
      <c r="K18" s="24">
        <f>IF(C18&lt;&gt;"",MAX(C18:H18),"")</f>
        <v>234</v>
      </c>
      <c r="L18" s="24">
        <f>IF(D18&lt;&gt;"",MAX(C18:H18)-MIN(C18:H18),"")</f>
        <v>82</v>
      </c>
      <c r="M18" s="22">
        <v>10</v>
      </c>
      <c r="N18" s="25">
        <f>MAX(C18:H18)</f>
        <v>234</v>
      </c>
      <c r="O18" s="32">
        <f>MIN(C18:H18)</f>
        <v>152</v>
      </c>
      <c r="P18" s="15"/>
    </row>
    <row r="19" spans="1:16" s="16" customFormat="1" ht="12" customHeight="1">
      <c r="A19" s="27">
        <v>33</v>
      </c>
      <c r="B19" s="38" t="s">
        <v>24</v>
      </c>
      <c r="C19" s="19">
        <v>188</v>
      </c>
      <c r="D19" s="20">
        <v>196</v>
      </c>
      <c r="E19" s="21">
        <v>167</v>
      </c>
      <c r="F19" s="20">
        <v>232</v>
      </c>
      <c r="G19" s="21">
        <v>223</v>
      </c>
      <c r="H19" s="20">
        <v>161</v>
      </c>
      <c r="I19" s="22">
        <f>IF(C19&lt;&gt;"",SUM(C19:H19),"")</f>
        <v>1167</v>
      </c>
      <c r="J19" s="23">
        <f>IF(C19&lt;&gt;"",AVERAGE(C19:H19),"")</f>
        <v>194.5</v>
      </c>
      <c r="K19" s="24">
        <f>IF(C19&lt;&gt;"",MAX(C19:H19),"")</f>
        <v>232</v>
      </c>
      <c r="L19" s="24">
        <f>IF(D19&lt;&gt;"",MAX(C19:H19)-MIN(C19:H19),"")</f>
        <v>71</v>
      </c>
      <c r="M19" s="22">
        <v>11</v>
      </c>
      <c r="N19" s="25">
        <f>MAX(C19:H19)</f>
        <v>232</v>
      </c>
      <c r="O19" s="32">
        <f>MIN(C19:H19)</f>
        <v>161</v>
      </c>
      <c r="P19" s="15"/>
    </row>
    <row r="20" spans="1:16" s="16" customFormat="1" ht="12" customHeight="1">
      <c r="A20" s="27">
        <v>21</v>
      </c>
      <c r="B20" s="38" t="s">
        <v>25</v>
      </c>
      <c r="C20" s="19">
        <v>176</v>
      </c>
      <c r="D20" s="20">
        <v>195</v>
      </c>
      <c r="E20" s="21">
        <v>181</v>
      </c>
      <c r="F20" s="20">
        <v>212</v>
      </c>
      <c r="G20" s="21">
        <v>178</v>
      </c>
      <c r="H20" s="20">
        <v>215</v>
      </c>
      <c r="I20" s="22">
        <f>IF(C20&lt;&gt;"",SUM(C20:H20),"")</f>
        <v>1157</v>
      </c>
      <c r="J20" s="23">
        <f>IF(C20&lt;&gt;"",AVERAGE(C20:H20),"")</f>
        <v>192.83333333333334</v>
      </c>
      <c r="K20" s="24">
        <f>IF(C20&lt;&gt;"",MAX(C20:H20),"")</f>
        <v>215</v>
      </c>
      <c r="L20" s="24">
        <f>IF(D20&lt;&gt;"",MAX(C20:H20)-MIN(C20:H20),"")</f>
        <v>39</v>
      </c>
      <c r="M20" s="22">
        <v>12</v>
      </c>
      <c r="N20" s="25">
        <f>MAX(C20:H20)</f>
        <v>215</v>
      </c>
      <c r="O20" s="32">
        <f>MIN(C20:H20)</f>
        <v>176</v>
      </c>
      <c r="P20" s="15"/>
    </row>
    <row r="21" spans="1:16" s="16" customFormat="1" ht="12" customHeight="1">
      <c r="A21" s="27">
        <v>9</v>
      </c>
      <c r="B21" s="38" t="s">
        <v>26</v>
      </c>
      <c r="C21" s="19">
        <v>178</v>
      </c>
      <c r="D21" s="21">
        <v>161</v>
      </c>
      <c r="E21" s="21">
        <v>179</v>
      </c>
      <c r="F21" s="21">
        <v>225</v>
      </c>
      <c r="G21" s="21">
        <v>203</v>
      </c>
      <c r="H21" s="21">
        <v>202</v>
      </c>
      <c r="I21" s="22">
        <f>IF(C21&lt;&gt;"",SUM(C21:H21),"")</f>
        <v>1148</v>
      </c>
      <c r="J21" s="23">
        <f>IF(C21&lt;&gt;"",AVERAGE(C21:H21),"")</f>
        <v>191.33333333333334</v>
      </c>
      <c r="K21" s="24">
        <f>IF(C21&lt;&gt;"",MAX(C21:H21),"")</f>
        <v>225</v>
      </c>
      <c r="L21" s="24">
        <f>IF(D21&lt;&gt;"",MAX(C21:H21)-MIN(C21:H21),"")</f>
        <v>64</v>
      </c>
      <c r="M21" s="22">
        <v>13</v>
      </c>
      <c r="N21" s="25">
        <f>MAX(C21:H21)</f>
        <v>225</v>
      </c>
      <c r="O21" s="32">
        <f>MIN(C21:H21)</f>
        <v>161</v>
      </c>
      <c r="P21" s="15"/>
    </row>
    <row r="22" spans="1:16" s="16" customFormat="1" ht="12" customHeight="1">
      <c r="A22" s="27">
        <v>13</v>
      </c>
      <c r="B22" s="18" t="s">
        <v>27</v>
      </c>
      <c r="C22" s="39">
        <v>231</v>
      </c>
      <c r="D22" s="40">
        <v>160</v>
      </c>
      <c r="E22" s="41">
        <v>234</v>
      </c>
      <c r="F22" s="40">
        <v>172</v>
      </c>
      <c r="G22" s="41">
        <v>166</v>
      </c>
      <c r="H22" s="40">
        <v>184</v>
      </c>
      <c r="I22" s="22">
        <f>IF(C22&lt;&gt;"",SUM(C22:H22),"")</f>
        <v>1147</v>
      </c>
      <c r="J22" s="23">
        <f>IF(C22&lt;&gt;"",AVERAGE(C22:H22),"")</f>
        <v>191.16666666666666</v>
      </c>
      <c r="K22" s="24">
        <f>IF(C22&lt;&gt;"",MAX(C22:H22),"")</f>
        <v>234</v>
      </c>
      <c r="L22" s="24">
        <f>IF(D22&lt;&gt;"",MAX(C22:H22)-MIN(C22:H22),"")</f>
        <v>74</v>
      </c>
      <c r="M22" s="22">
        <v>14</v>
      </c>
      <c r="N22" s="25">
        <f>MAX(C22:H22)</f>
        <v>234</v>
      </c>
      <c r="O22" s="32">
        <f>MIN(C22:H22)</f>
        <v>160</v>
      </c>
      <c r="P22" s="15"/>
    </row>
    <row r="23" spans="1:16" s="16" customFormat="1" ht="12" customHeight="1">
      <c r="A23" s="27">
        <v>6</v>
      </c>
      <c r="B23" s="43" t="s">
        <v>28</v>
      </c>
      <c r="C23" s="19">
        <v>243</v>
      </c>
      <c r="D23" s="20">
        <v>200</v>
      </c>
      <c r="E23" s="21">
        <v>162</v>
      </c>
      <c r="F23" s="20">
        <v>143</v>
      </c>
      <c r="G23" s="21">
        <v>180</v>
      </c>
      <c r="H23" s="19">
        <v>211</v>
      </c>
      <c r="I23" s="22">
        <f>IF(C23&lt;&gt;"",SUM(C23:H23),"")</f>
        <v>1139</v>
      </c>
      <c r="J23" s="23">
        <f>IF(C23&lt;&gt;"",AVERAGE(C23:H23),"")</f>
        <v>189.83333333333334</v>
      </c>
      <c r="K23" s="24">
        <f>IF(C23&lt;&gt;"",MAX(C23:H23),"")</f>
        <v>243</v>
      </c>
      <c r="L23" s="24">
        <f>IF(D23&lt;&gt;"",MAX(C23:H23)-MIN(C23:H23),"")</f>
        <v>100</v>
      </c>
      <c r="M23" s="22">
        <v>15</v>
      </c>
      <c r="N23" s="25">
        <f>MAX(C23:H23)</f>
        <v>243</v>
      </c>
      <c r="O23" s="32">
        <f>MIN(C23:H23)</f>
        <v>143</v>
      </c>
      <c r="P23" s="15"/>
    </row>
    <row r="24" spans="1:16" s="16" customFormat="1" ht="12" customHeight="1">
      <c r="A24" s="27">
        <v>37</v>
      </c>
      <c r="B24" s="38" t="s">
        <v>29</v>
      </c>
      <c r="C24" s="29">
        <v>244</v>
      </c>
      <c r="D24" s="30">
        <v>181</v>
      </c>
      <c r="E24" s="31">
        <v>201</v>
      </c>
      <c r="F24" s="30">
        <v>152</v>
      </c>
      <c r="G24" s="31">
        <v>172</v>
      </c>
      <c r="H24" s="30">
        <v>188</v>
      </c>
      <c r="I24" s="22">
        <f>IF(C24&lt;&gt;"",SUM(C24:H24),"")</f>
        <v>1138</v>
      </c>
      <c r="J24" s="23">
        <f>IF(C24&lt;&gt;"",AVERAGE(C24:H24),"")</f>
        <v>189.66666666666666</v>
      </c>
      <c r="K24" s="24">
        <f>IF(C24&lt;&gt;"",MAX(C24:H24),"")</f>
        <v>244</v>
      </c>
      <c r="L24" s="24">
        <f>IF(D24&lt;&gt;"",MAX(C24:H24)-MIN(C24:H24),"")</f>
        <v>92</v>
      </c>
      <c r="M24" s="22">
        <v>16</v>
      </c>
      <c r="N24" s="25">
        <f>MAX(C24:H24)</f>
        <v>244</v>
      </c>
      <c r="O24" s="32">
        <f>MIN(C24:H24)</f>
        <v>152</v>
      </c>
      <c r="P24" s="15"/>
    </row>
    <row r="25" spans="1:16" s="16" customFormat="1" ht="12" customHeight="1">
      <c r="A25" s="17">
        <v>5</v>
      </c>
      <c r="B25" s="43" t="s">
        <v>30</v>
      </c>
      <c r="C25" s="29">
        <v>171</v>
      </c>
      <c r="D25" s="30">
        <v>197</v>
      </c>
      <c r="E25" s="31">
        <v>187</v>
      </c>
      <c r="F25" s="30">
        <v>203</v>
      </c>
      <c r="G25" s="31">
        <v>183</v>
      </c>
      <c r="H25" s="30">
        <v>194</v>
      </c>
      <c r="I25" s="22">
        <f>IF(C25&lt;&gt;"",SUM(C25:H25),"")</f>
        <v>1135</v>
      </c>
      <c r="J25" s="23">
        <f>IF(C25&lt;&gt;"",AVERAGE(C25:H25),"")</f>
        <v>189.16666666666666</v>
      </c>
      <c r="K25" s="24">
        <f>IF(C25&lt;&gt;"",MAX(C25:H25),"")</f>
        <v>203</v>
      </c>
      <c r="L25" s="24">
        <f>IF(D25&lt;&gt;"",MAX(C25:H25)-MIN(C25:H25),"")</f>
        <v>32</v>
      </c>
      <c r="M25" s="22">
        <v>17</v>
      </c>
      <c r="N25" s="25">
        <f>MAX(C25:H25)</f>
        <v>203</v>
      </c>
      <c r="O25" s="32">
        <f>MIN(C25:H25)</f>
        <v>171</v>
      </c>
      <c r="P25" s="15"/>
    </row>
    <row r="26" spans="1:16" s="16" customFormat="1" ht="12" customHeight="1">
      <c r="A26" s="27">
        <v>17</v>
      </c>
      <c r="B26" s="38" t="s">
        <v>31</v>
      </c>
      <c r="C26" s="29">
        <v>183</v>
      </c>
      <c r="D26" s="30">
        <v>190</v>
      </c>
      <c r="E26" s="31">
        <v>169</v>
      </c>
      <c r="F26" s="30">
        <v>175</v>
      </c>
      <c r="G26" s="31">
        <v>206</v>
      </c>
      <c r="H26" s="30">
        <v>211</v>
      </c>
      <c r="I26" s="22">
        <f>IF(C26&lt;&gt;"",SUM(C26:H26),"")</f>
        <v>1134</v>
      </c>
      <c r="J26" s="23">
        <f>IF(C26&lt;&gt;"",AVERAGE(C26:H26),"")</f>
        <v>189</v>
      </c>
      <c r="K26" s="24">
        <f>IF(C26&lt;&gt;"",MAX(C26:H26),"")</f>
        <v>211</v>
      </c>
      <c r="L26" s="24">
        <f>IF(D26&lt;&gt;"",MAX(C26:H26)-MIN(C26:H26),"")</f>
        <v>42</v>
      </c>
      <c r="M26" s="22">
        <v>18</v>
      </c>
      <c r="N26" s="25">
        <f>MAX(C26:H26)</f>
        <v>211</v>
      </c>
      <c r="O26" s="32">
        <f>MIN(C26:H26)</f>
        <v>169</v>
      </c>
      <c r="P26" s="15"/>
    </row>
    <row r="27" spans="1:21" s="16" customFormat="1" ht="12" customHeight="1">
      <c r="A27" s="17">
        <v>24</v>
      </c>
      <c r="B27" s="34" t="s">
        <v>32</v>
      </c>
      <c r="C27" s="29">
        <v>172</v>
      </c>
      <c r="D27" s="30">
        <v>222</v>
      </c>
      <c r="E27" s="31">
        <v>156</v>
      </c>
      <c r="F27" s="30">
        <v>170</v>
      </c>
      <c r="G27" s="31">
        <v>197</v>
      </c>
      <c r="H27" s="30">
        <v>211</v>
      </c>
      <c r="I27" s="22">
        <f>IF(C27&lt;&gt;"",SUM(C27:H27),"")</f>
        <v>1128</v>
      </c>
      <c r="J27" s="23">
        <f>IF(C27&lt;&gt;"",AVERAGE(C27:H27),"")</f>
        <v>188</v>
      </c>
      <c r="K27" s="24">
        <f>IF(C27&lt;&gt;"",MAX(C27:H27),"")</f>
        <v>222</v>
      </c>
      <c r="L27" s="24">
        <f>IF(D27&lt;&gt;"",MAX(C27:H27)-MIN(C27:H27),"")</f>
        <v>66</v>
      </c>
      <c r="M27" s="22">
        <v>19</v>
      </c>
      <c r="N27" s="25">
        <f>MAX(C27:H27)</f>
        <v>222</v>
      </c>
      <c r="O27" s="32">
        <f>MIN(C27:H27)</f>
        <v>156</v>
      </c>
      <c r="P27" s="15"/>
      <c r="Q27" s="15"/>
      <c r="R27" s="15"/>
      <c r="S27" s="15"/>
      <c r="T27" s="15"/>
      <c r="U27" s="15"/>
    </row>
    <row r="28" spans="1:21" s="16" customFormat="1" ht="12" customHeight="1">
      <c r="A28" s="17">
        <v>29</v>
      </c>
      <c r="B28" s="38" t="s">
        <v>33</v>
      </c>
      <c r="C28" s="29">
        <v>237</v>
      </c>
      <c r="D28" s="30">
        <v>202</v>
      </c>
      <c r="E28" s="31">
        <v>160</v>
      </c>
      <c r="F28" s="30">
        <v>148</v>
      </c>
      <c r="G28" s="31">
        <v>194</v>
      </c>
      <c r="H28" s="30">
        <v>185</v>
      </c>
      <c r="I28" s="22">
        <f>IF(C28&lt;&gt;"",SUM(C28:H28),"")</f>
        <v>1126</v>
      </c>
      <c r="J28" s="23">
        <f>IF(C28&lt;&gt;"",AVERAGE(C28:H28),"")</f>
        <v>187.66666666666666</v>
      </c>
      <c r="K28" s="24">
        <f>IF(C28&lt;&gt;"",MAX(C28:H28),"")</f>
        <v>237</v>
      </c>
      <c r="L28" s="24">
        <f>IF(D28&lt;&gt;"",MAX(C28:H28)-MIN(C28:H28),"")</f>
        <v>89</v>
      </c>
      <c r="M28" s="22">
        <v>20</v>
      </c>
      <c r="N28" s="25">
        <f>MAX(C28:H28)</f>
        <v>237</v>
      </c>
      <c r="O28" s="32">
        <f>MIN(C28:H28)</f>
        <v>148</v>
      </c>
      <c r="P28" s="15"/>
      <c r="Q28" s="15"/>
      <c r="R28" s="15"/>
      <c r="S28" s="15"/>
      <c r="T28" s="15"/>
      <c r="U28" s="15"/>
    </row>
    <row r="29" spans="1:21" s="16" customFormat="1" ht="12" customHeight="1">
      <c r="A29" s="17">
        <v>7</v>
      </c>
      <c r="B29" s="28" t="s">
        <v>34</v>
      </c>
      <c r="C29" s="29">
        <v>189</v>
      </c>
      <c r="D29" s="30">
        <v>169</v>
      </c>
      <c r="E29" s="31">
        <v>178</v>
      </c>
      <c r="F29" s="30">
        <v>148</v>
      </c>
      <c r="G29" s="31">
        <v>226</v>
      </c>
      <c r="H29" s="30">
        <v>214</v>
      </c>
      <c r="I29" s="22">
        <f>IF(C29&lt;&gt;"",SUM(C29:H29),"")</f>
        <v>1124</v>
      </c>
      <c r="J29" s="23">
        <f>IF(C29&lt;&gt;"",AVERAGE(C29:H29),"")</f>
        <v>187.33333333333334</v>
      </c>
      <c r="K29" s="24">
        <f>IF(C29&lt;&gt;"",MAX(C29:H29),"")</f>
        <v>226</v>
      </c>
      <c r="L29" s="24">
        <f>IF(D29&lt;&gt;"",MAX(C29:H29)-MIN(C29:H29),"")</f>
        <v>78</v>
      </c>
      <c r="M29" s="22">
        <v>21</v>
      </c>
      <c r="N29" s="25">
        <f>MAX(C29:H29)</f>
        <v>226</v>
      </c>
      <c r="O29" s="32">
        <f>MIN(C29:H29)</f>
        <v>148</v>
      </c>
      <c r="P29" s="15"/>
      <c r="Q29" s="15"/>
      <c r="R29" s="15"/>
      <c r="S29" s="15"/>
      <c r="T29" s="15"/>
      <c r="U29" s="15"/>
    </row>
    <row r="30" spans="1:21" s="16" customFormat="1" ht="12" customHeight="1">
      <c r="A30" s="44">
        <v>14</v>
      </c>
      <c r="B30" s="38" t="s">
        <v>35</v>
      </c>
      <c r="C30" s="29">
        <v>181</v>
      </c>
      <c r="D30" s="30">
        <v>165</v>
      </c>
      <c r="E30" s="31">
        <v>200</v>
      </c>
      <c r="F30" s="30">
        <v>209</v>
      </c>
      <c r="G30" s="31">
        <v>179</v>
      </c>
      <c r="H30" s="30">
        <v>174</v>
      </c>
      <c r="I30" s="22">
        <f>IF(C30&lt;&gt;"",SUM(C30:H30),"")</f>
        <v>1108</v>
      </c>
      <c r="J30" s="23">
        <f>IF(C30&lt;&gt;"",AVERAGE(C30:H30),"")</f>
        <v>184.66666666666666</v>
      </c>
      <c r="K30" s="24">
        <f>IF(C30&lt;&gt;"",MAX(C30:H30),"")</f>
        <v>209</v>
      </c>
      <c r="L30" s="24">
        <f>IF(D30&lt;&gt;"",MAX(C30:H30)-MIN(C30:H30),"")</f>
        <v>44</v>
      </c>
      <c r="M30" s="22">
        <v>22</v>
      </c>
      <c r="N30" s="25">
        <f>MAX(C30:H30)</f>
        <v>209</v>
      </c>
      <c r="O30" s="32">
        <f>MIN(C32:H32)</f>
        <v>147</v>
      </c>
      <c r="P30" s="15"/>
      <c r="Q30" s="15"/>
      <c r="R30" s="15"/>
      <c r="S30" s="15"/>
      <c r="T30" s="15"/>
      <c r="U30" s="15"/>
    </row>
    <row r="31" spans="1:21" s="16" customFormat="1" ht="12" customHeight="1">
      <c r="A31" s="44">
        <v>36</v>
      </c>
      <c r="B31" s="38" t="s">
        <v>36</v>
      </c>
      <c r="C31" s="29">
        <v>158</v>
      </c>
      <c r="D31" s="30">
        <v>189</v>
      </c>
      <c r="E31" s="31">
        <v>233</v>
      </c>
      <c r="F31" s="30">
        <v>167</v>
      </c>
      <c r="G31" s="31">
        <v>188</v>
      </c>
      <c r="H31" s="30">
        <v>170</v>
      </c>
      <c r="I31" s="22">
        <f>IF(C31&lt;&gt;"",SUM(C31:H31),"")</f>
        <v>1105</v>
      </c>
      <c r="J31" s="23">
        <f>IF(C31&lt;&gt;"",AVERAGE(C31:H31),"")</f>
        <v>184.16666666666666</v>
      </c>
      <c r="K31" s="24">
        <f>IF(C31&lt;&gt;"",MAX(C31:H31),"")</f>
        <v>233</v>
      </c>
      <c r="L31" s="24">
        <f>IF(D31&lt;&gt;"",MAX(C31:H31)-MIN(C31:H31),"")</f>
        <v>75</v>
      </c>
      <c r="M31" s="22">
        <v>23</v>
      </c>
      <c r="N31" s="25">
        <f>MAX(C31:H31)</f>
        <v>233</v>
      </c>
      <c r="O31" s="32"/>
      <c r="P31" s="15"/>
      <c r="Q31" s="15"/>
      <c r="R31" s="15"/>
      <c r="S31" s="15"/>
      <c r="T31" s="15"/>
      <c r="U31" s="15"/>
    </row>
    <row r="32" spans="1:21" s="16" customFormat="1" ht="12" customHeight="1">
      <c r="A32" s="27">
        <v>35</v>
      </c>
      <c r="B32" s="38" t="s">
        <v>37</v>
      </c>
      <c r="C32" s="29">
        <v>147</v>
      </c>
      <c r="D32" s="30">
        <v>170</v>
      </c>
      <c r="E32" s="31">
        <v>166</v>
      </c>
      <c r="F32" s="30">
        <v>224</v>
      </c>
      <c r="G32" s="31">
        <v>171</v>
      </c>
      <c r="H32" s="30">
        <v>212</v>
      </c>
      <c r="I32" s="22">
        <f>IF(C32&lt;&gt;"",SUM(C32:H32),"")</f>
        <v>1090</v>
      </c>
      <c r="J32" s="23">
        <f>IF(C32&lt;&gt;"",AVERAGE(C32:H32),"")</f>
        <v>181.66666666666666</v>
      </c>
      <c r="K32" s="24">
        <f>IF(C32&lt;&gt;"",MAX(C32:H32),"")</f>
        <v>224</v>
      </c>
      <c r="L32" s="24">
        <f>IF(D32&lt;&gt;"",MAX(C32:H32)-MIN(C32:H32),"")</f>
        <v>77</v>
      </c>
      <c r="M32" s="22">
        <v>24</v>
      </c>
      <c r="N32" s="25" t="e">
        <f>MAX(#REF!)</f>
        <v>#REF!</v>
      </c>
      <c r="O32" s="32" t="e">
        <f>MIN(#REF!)</f>
        <v>#REF!</v>
      </c>
      <c r="P32" s="15"/>
      <c r="Q32" s="15"/>
      <c r="R32" s="15"/>
      <c r="S32" s="15"/>
      <c r="T32" s="15"/>
      <c r="U32" s="15"/>
    </row>
    <row r="33" spans="1:21" s="16" customFormat="1" ht="12" customHeight="1">
      <c r="A33" s="44">
        <v>8</v>
      </c>
      <c r="B33" s="18" t="s">
        <v>38</v>
      </c>
      <c r="C33" s="29">
        <v>164</v>
      </c>
      <c r="D33" s="30">
        <v>182</v>
      </c>
      <c r="E33" s="31">
        <v>141</v>
      </c>
      <c r="F33" s="30">
        <v>190</v>
      </c>
      <c r="G33" s="31">
        <v>187</v>
      </c>
      <c r="H33" s="30">
        <v>214</v>
      </c>
      <c r="I33" s="22">
        <f>IF(C33&lt;&gt;"",SUM(C33:H33),"")</f>
        <v>1078</v>
      </c>
      <c r="J33" s="23">
        <f>IF(C33&lt;&gt;"",AVERAGE(C33:H33),"")</f>
        <v>179.66666666666666</v>
      </c>
      <c r="K33" s="24">
        <f>IF(C33&lt;&gt;"",MAX(C33:H33),"")</f>
        <v>214</v>
      </c>
      <c r="L33" s="24">
        <f>IF(D33&lt;&gt;"",MAX(C33:H33)-MIN(C33:H33),"")</f>
        <v>73</v>
      </c>
      <c r="M33" s="22">
        <v>25</v>
      </c>
      <c r="N33" s="25"/>
      <c r="O33" s="32"/>
      <c r="P33" s="15"/>
      <c r="Q33" s="15"/>
      <c r="R33" s="15"/>
      <c r="S33" s="15"/>
      <c r="T33" s="15"/>
      <c r="U33" s="15"/>
    </row>
    <row r="34" spans="1:21" s="16" customFormat="1" ht="12" customHeight="1">
      <c r="A34" s="45">
        <v>16</v>
      </c>
      <c r="B34" s="28" t="s">
        <v>39</v>
      </c>
      <c r="C34" s="29">
        <v>179</v>
      </c>
      <c r="D34" s="30">
        <v>175</v>
      </c>
      <c r="E34" s="31">
        <v>185</v>
      </c>
      <c r="F34" s="30">
        <v>181</v>
      </c>
      <c r="G34" s="31">
        <v>170</v>
      </c>
      <c r="H34" s="30">
        <v>179</v>
      </c>
      <c r="I34" s="22">
        <f>IF(C34&lt;&gt;"",SUM(C34:H34),"")</f>
        <v>1069</v>
      </c>
      <c r="J34" s="23">
        <f>IF(C34&lt;&gt;"",AVERAGE(C34:H34),"")</f>
        <v>178.16666666666666</v>
      </c>
      <c r="K34" s="24">
        <f>IF(C34&lt;&gt;"",MAX(C34:H34),"")</f>
        <v>185</v>
      </c>
      <c r="L34" s="24">
        <f>IF(D34&lt;&gt;"",MAX(C34:H34)-MIN(C34:H34),"")</f>
        <v>15</v>
      </c>
      <c r="M34" s="22">
        <v>26</v>
      </c>
      <c r="N34" s="25"/>
      <c r="O34" s="32"/>
      <c r="P34" s="15"/>
      <c r="Q34" s="15"/>
      <c r="R34" s="15"/>
      <c r="S34" s="15"/>
      <c r="T34" s="15"/>
      <c r="U34" s="15"/>
    </row>
    <row r="35" spans="1:21" s="16" customFormat="1" ht="12" customHeight="1">
      <c r="A35" s="45">
        <v>10</v>
      </c>
      <c r="B35" s="18" t="s">
        <v>40</v>
      </c>
      <c r="C35" s="29">
        <v>197</v>
      </c>
      <c r="D35" s="30">
        <v>154</v>
      </c>
      <c r="E35" s="31">
        <v>194</v>
      </c>
      <c r="F35" s="30">
        <v>174</v>
      </c>
      <c r="G35" s="31">
        <v>161</v>
      </c>
      <c r="H35" s="30">
        <v>142</v>
      </c>
      <c r="I35" s="22">
        <f>IF(C35&lt;&gt;"",SUM(C35:H35),"")</f>
        <v>1022</v>
      </c>
      <c r="J35" s="23">
        <f>IF(C35&lt;&gt;"",AVERAGE(C35:H35),"")</f>
        <v>170.33333333333334</v>
      </c>
      <c r="K35" s="24">
        <f>IF(C35&lt;&gt;"",MAX(C35:H35),"")</f>
        <v>197</v>
      </c>
      <c r="L35" s="24">
        <f>IF(D35&lt;&gt;"",MAX(C35:H35)-MIN(C35:H35),"")</f>
        <v>55</v>
      </c>
      <c r="M35" s="22">
        <v>27</v>
      </c>
      <c r="N35" s="25"/>
      <c r="O35" s="32"/>
      <c r="P35" s="15"/>
      <c r="Q35" s="15"/>
      <c r="R35" s="15"/>
      <c r="S35" s="15"/>
      <c r="T35" s="15"/>
      <c r="U35" s="15"/>
    </row>
    <row r="36" spans="1:21" s="16" customFormat="1" ht="12" customHeight="1">
      <c r="A36" s="44">
        <v>12</v>
      </c>
      <c r="B36" s="38" t="s">
        <v>41</v>
      </c>
      <c r="C36" s="29">
        <v>188</v>
      </c>
      <c r="D36" s="30">
        <v>170</v>
      </c>
      <c r="E36" s="31">
        <v>160</v>
      </c>
      <c r="F36" s="30">
        <v>149</v>
      </c>
      <c r="G36" s="31">
        <v>164</v>
      </c>
      <c r="H36" s="30">
        <v>169</v>
      </c>
      <c r="I36" s="22">
        <f>IF(C36&lt;&gt;"",SUM(C36:H36),"")</f>
        <v>1000</v>
      </c>
      <c r="J36" s="23">
        <f>IF(C36&lt;&gt;"",AVERAGE(C36:H36),"")</f>
        <v>166.66666666666666</v>
      </c>
      <c r="K36" s="24">
        <f>IF(C36&lt;&gt;"",MAX(C36:H36),"")</f>
        <v>188</v>
      </c>
      <c r="L36" s="24">
        <f>IF(D36&lt;&gt;"",MAX(C36:H36)-MIN(C36:H36),"")</f>
        <v>39</v>
      </c>
      <c r="M36" s="22">
        <v>28</v>
      </c>
      <c r="N36" s="25"/>
      <c r="O36" s="32"/>
      <c r="P36" s="15"/>
      <c r="Q36" s="15"/>
      <c r="R36" s="15"/>
      <c r="S36" s="15"/>
      <c r="T36" s="15"/>
      <c r="U36" s="15"/>
    </row>
    <row r="37" spans="1:21" s="16" customFormat="1" ht="12" customHeight="1">
      <c r="A37" s="44">
        <v>32</v>
      </c>
      <c r="B37" s="38" t="s">
        <v>42</v>
      </c>
      <c r="C37" s="29">
        <v>163</v>
      </c>
      <c r="D37" s="30">
        <v>175</v>
      </c>
      <c r="E37" s="31">
        <v>155</v>
      </c>
      <c r="F37" s="30">
        <v>119</v>
      </c>
      <c r="G37" s="31">
        <v>147</v>
      </c>
      <c r="H37" s="30">
        <v>167</v>
      </c>
      <c r="I37" s="22">
        <f>IF(C37&lt;&gt;"",SUM(C37:H37),"")</f>
        <v>926</v>
      </c>
      <c r="J37" s="23">
        <f>IF(C37&lt;&gt;"",AVERAGE(C37:H37),"")</f>
        <v>154.33333333333334</v>
      </c>
      <c r="K37" s="24">
        <f>IF(C37&lt;&gt;"",MAX(C37:H37),"")</f>
        <v>175</v>
      </c>
      <c r="L37" s="24">
        <f>IF(D37&lt;&gt;"",MAX(C37:H37)-MIN(C37:H37),"")</f>
        <v>56</v>
      </c>
      <c r="M37" s="22">
        <v>29</v>
      </c>
      <c r="N37" s="25"/>
      <c r="O37" s="32"/>
      <c r="P37" s="15"/>
      <c r="Q37" s="15"/>
      <c r="R37" s="15"/>
      <c r="S37" s="15"/>
      <c r="T37" s="15"/>
      <c r="U37" s="15"/>
    </row>
    <row r="38" spans="1:21" s="16" customFormat="1" ht="12" customHeight="1">
      <c r="A38" s="45">
        <v>28</v>
      </c>
      <c r="B38" s="46" t="s">
        <v>43</v>
      </c>
      <c r="C38" s="29">
        <v>168</v>
      </c>
      <c r="D38" s="30">
        <v>142</v>
      </c>
      <c r="E38" s="31">
        <v>138</v>
      </c>
      <c r="F38" s="30">
        <v>158</v>
      </c>
      <c r="G38" s="31">
        <v>114</v>
      </c>
      <c r="H38" s="30">
        <v>145</v>
      </c>
      <c r="I38" s="22">
        <f>IF(C38&lt;&gt;"",SUM(C38:H38),"")</f>
        <v>865</v>
      </c>
      <c r="J38" s="23">
        <f>IF(C38&lt;&gt;"",AVERAGE(C38:H38),"")</f>
        <v>144.16666666666666</v>
      </c>
      <c r="K38" s="24">
        <f>IF(C38&lt;&gt;"",MAX(C38:H38),"")</f>
        <v>168</v>
      </c>
      <c r="L38" s="24">
        <f>IF(D38&lt;&gt;"",MAX(C38:H38)-MIN(C38:H38),"")</f>
        <v>54</v>
      </c>
      <c r="M38" s="22">
        <v>30</v>
      </c>
      <c r="N38" s="25"/>
      <c r="O38" s="32"/>
      <c r="P38" s="15"/>
      <c r="Q38" s="15"/>
      <c r="R38" s="15"/>
      <c r="S38" s="15"/>
      <c r="T38" s="15"/>
      <c r="U38" s="15"/>
    </row>
    <row r="39" spans="1:21" s="16" customFormat="1" ht="12" customHeight="1" hidden="1">
      <c r="A39" s="44"/>
      <c r="B39" s="38"/>
      <c r="C39" s="29"/>
      <c r="D39" s="30"/>
      <c r="E39" s="31"/>
      <c r="F39" s="30"/>
      <c r="G39" s="31"/>
      <c r="H39" s="30"/>
      <c r="I39" s="22">
        <f>IF(C39&lt;&gt;"",SUM(C39:H39),"")</f>
      </c>
      <c r="J39" s="23">
        <f>IF(C39&lt;&gt;"",AVERAGE(C39:H39),"")</f>
      </c>
      <c r="K39" s="24">
        <f>IF(C39&lt;&gt;"",MAX(C39:H39),"")</f>
      </c>
      <c r="L39" s="24">
        <f>IF(D39&lt;&gt;"",MAX(C39:H39)-MIN(C39:H39),"")</f>
      </c>
      <c r="M39" s="22">
        <v>31</v>
      </c>
      <c r="N39" s="25"/>
      <c r="O39" s="32"/>
      <c r="P39" s="15"/>
      <c r="Q39" s="15"/>
      <c r="R39" s="15"/>
      <c r="S39" s="15"/>
      <c r="T39" s="15"/>
      <c r="U39" s="15"/>
    </row>
    <row r="40" spans="1:21" s="16" customFormat="1" ht="12" customHeight="1" hidden="1">
      <c r="A40" s="45"/>
      <c r="B40" s="38"/>
      <c r="C40" s="29"/>
      <c r="D40" s="30"/>
      <c r="E40" s="31"/>
      <c r="F40" s="30"/>
      <c r="G40" s="31"/>
      <c r="H40" s="30"/>
      <c r="I40" s="22">
        <f>IF(C40&lt;&gt;"",SUM(C40:H40),"")</f>
      </c>
      <c r="J40" s="23">
        <f>IF(C40&lt;&gt;"",AVERAGE(C40:H40),"")</f>
      </c>
      <c r="K40" s="24">
        <f>IF(C40&lt;&gt;"",MAX(C40:H40),"")</f>
      </c>
      <c r="L40" s="24">
        <f>IF(D40&lt;&gt;"",MAX(C40:H40)-MIN(C40:H40),"")</f>
      </c>
      <c r="M40" s="22">
        <v>32</v>
      </c>
      <c r="N40" s="25"/>
      <c r="O40" s="32"/>
      <c r="P40" s="15"/>
      <c r="Q40" s="15"/>
      <c r="R40" s="15"/>
      <c r="S40" s="15"/>
      <c r="T40" s="15"/>
      <c r="U40" s="15"/>
    </row>
    <row r="41" spans="1:21" s="16" customFormat="1" ht="12" customHeight="1" hidden="1">
      <c r="A41" s="44"/>
      <c r="B41" s="38"/>
      <c r="C41" s="29"/>
      <c r="D41" s="30"/>
      <c r="E41" s="31"/>
      <c r="F41" s="30"/>
      <c r="G41" s="31"/>
      <c r="H41" s="30"/>
      <c r="I41" s="22">
        <f>IF(C41&lt;&gt;"",SUM(C41:H41),"")</f>
      </c>
      <c r="J41" s="23">
        <f>IF(C41&lt;&gt;"",AVERAGE(C41:H41),"")</f>
      </c>
      <c r="K41" s="24">
        <f>IF(C41&lt;&gt;"",MAX(C41:H41),"")</f>
      </c>
      <c r="L41" s="24">
        <f>IF(D41&lt;&gt;"",MAX(C41:H41)-MIN(C41:H41),"")</f>
      </c>
      <c r="M41" s="22">
        <v>33</v>
      </c>
      <c r="N41" s="25"/>
      <c r="O41" s="32"/>
      <c r="P41" s="15"/>
      <c r="Q41" s="15"/>
      <c r="R41" s="15"/>
      <c r="S41" s="15"/>
      <c r="T41" s="15"/>
      <c r="U41" s="15"/>
    </row>
    <row r="42" spans="1:21" s="16" customFormat="1" ht="12" customHeight="1" hidden="1">
      <c r="A42" s="45"/>
      <c r="B42" s="47"/>
      <c r="C42" s="29"/>
      <c r="D42" s="30"/>
      <c r="E42" s="31"/>
      <c r="F42" s="30"/>
      <c r="G42" s="31"/>
      <c r="H42" s="30"/>
      <c r="I42" s="22">
        <f>IF(C42&lt;&gt;"",SUM(C42:H42),"")</f>
      </c>
      <c r="J42" s="23">
        <f>IF(C42&lt;&gt;"",AVERAGE(C42:H42),"")</f>
      </c>
      <c r="K42" s="24">
        <f>IF(C42&lt;&gt;"",MAX(C42:H42),"")</f>
      </c>
      <c r="L42" s="24">
        <f>IF(D42&lt;&gt;"",MAX(C42:H42)-MIN(C42:H42),"")</f>
      </c>
      <c r="M42" s="22">
        <v>34</v>
      </c>
      <c r="N42" s="25"/>
      <c r="O42" s="32"/>
      <c r="P42" s="15"/>
      <c r="Q42" s="15"/>
      <c r="R42" s="15"/>
      <c r="S42" s="15"/>
      <c r="T42" s="15"/>
      <c r="U42" s="15"/>
    </row>
    <row r="43" spans="1:21" s="16" customFormat="1" ht="12" customHeight="1" hidden="1">
      <c r="A43" s="44"/>
      <c r="B43" s="48"/>
      <c r="C43" s="29"/>
      <c r="D43" s="30"/>
      <c r="E43" s="31"/>
      <c r="F43" s="30"/>
      <c r="G43" s="31"/>
      <c r="H43" s="30"/>
      <c r="I43" s="22">
        <f>IF(C43&lt;&gt;"",SUM(C43:H43),"")</f>
      </c>
      <c r="J43" s="23">
        <f>IF(C43&lt;&gt;"",AVERAGE(C43:H43),"")</f>
      </c>
      <c r="K43" s="24">
        <f>IF(C43&lt;&gt;"",MAX(C43:H43),"")</f>
      </c>
      <c r="L43" s="24">
        <f>IF(D43&lt;&gt;"",MAX(C43:H43)-MIN(C43:H43),"")</f>
      </c>
      <c r="M43" s="22">
        <v>35</v>
      </c>
      <c r="N43" s="25"/>
      <c r="O43" s="32"/>
      <c r="P43" s="15"/>
      <c r="Q43" s="15"/>
      <c r="R43" s="15"/>
      <c r="S43" s="15"/>
      <c r="T43" s="15"/>
      <c r="U43" s="15"/>
    </row>
    <row r="44" spans="1:21" s="16" customFormat="1" ht="12" customHeight="1" hidden="1">
      <c r="A44" s="45"/>
      <c r="B44" s="48"/>
      <c r="C44" s="29"/>
      <c r="D44" s="30"/>
      <c r="E44" s="31"/>
      <c r="F44" s="30"/>
      <c r="G44" s="31"/>
      <c r="H44" s="30"/>
      <c r="I44" s="22">
        <f>IF(C44&lt;&gt;"",SUM(C44:H44),"")</f>
      </c>
      <c r="J44" s="23">
        <f>IF(C44&lt;&gt;"",AVERAGE(C44:H44),"")</f>
      </c>
      <c r="K44" s="24">
        <f>IF(C44&lt;&gt;"",MAX(C44:H44),"")</f>
      </c>
      <c r="L44" s="24">
        <f>IF(D44&lt;&gt;"",MAX(C44:H44)-MIN(C44:H44),"")</f>
      </c>
      <c r="M44" s="22">
        <v>36</v>
      </c>
      <c r="N44" s="25"/>
      <c r="O44" s="32"/>
      <c r="P44" s="15"/>
      <c r="Q44" s="15"/>
      <c r="R44" s="15"/>
      <c r="S44" s="15"/>
      <c r="T44" s="15"/>
      <c r="U44" s="15"/>
    </row>
    <row r="45" spans="1:21" s="16" customFormat="1" ht="12" customHeight="1" hidden="1">
      <c r="A45" s="44"/>
      <c r="B45" s="48"/>
      <c r="C45" s="29"/>
      <c r="D45" s="30"/>
      <c r="E45" s="31"/>
      <c r="F45" s="30"/>
      <c r="G45" s="31"/>
      <c r="H45" s="30"/>
      <c r="I45" s="22">
        <f>IF(C45&lt;&gt;"",SUM(C45:H45),"")</f>
      </c>
      <c r="J45" s="23">
        <f>IF(C45&lt;&gt;"",AVERAGE(C45:H45),"")</f>
      </c>
      <c r="K45" s="24">
        <f>IF(C45&lt;&gt;"",MAX(C45:H45),"")</f>
      </c>
      <c r="L45" s="24">
        <f>IF(D45&lt;&gt;"",MAX(C45:H45)-MIN(C45:H45),"")</f>
      </c>
      <c r="M45" s="22">
        <v>37</v>
      </c>
      <c r="N45" s="25"/>
      <c r="O45" s="32"/>
      <c r="P45" s="15"/>
      <c r="Q45" s="15"/>
      <c r="R45" s="15"/>
      <c r="S45" s="15"/>
      <c r="T45" s="15"/>
      <c r="U45" s="15"/>
    </row>
    <row r="46" spans="1:21" s="16" customFormat="1" ht="12" customHeight="1" hidden="1">
      <c r="A46" s="45"/>
      <c r="B46" s="49"/>
      <c r="C46" s="29"/>
      <c r="D46" s="30"/>
      <c r="E46" s="31"/>
      <c r="F46" s="30"/>
      <c r="G46" s="31"/>
      <c r="H46" s="30"/>
      <c r="I46" s="22">
        <f>IF(C46&lt;&gt;"",SUM(C46:H46),"")</f>
      </c>
      <c r="J46" s="23">
        <f>IF(C46&lt;&gt;"",AVERAGE(C46:H46),"")</f>
      </c>
      <c r="K46" s="24">
        <f>IF(C46&lt;&gt;"",MAX(C46:H46),"")</f>
      </c>
      <c r="L46" s="24">
        <f>IF(D46&lt;&gt;"",MAX(C46:H46)-MIN(C46:H46),"")</f>
      </c>
      <c r="M46" s="22">
        <v>38</v>
      </c>
      <c r="N46" s="25"/>
      <c r="O46" s="32"/>
      <c r="P46" s="15"/>
      <c r="Q46" s="15"/>
      <c r="R46" s="15"/>
      <c r="S46" s="15"/>
      <c r="T46" s="15"/>
      <c r="U46" s="15"/>
    </row>
    <row r="47" spans="1:21" s="16" customFormat="1" ht="12" customHeight="1">
      <c r="A47" s="50" t="s">
        <v>44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25"/>
      <c r="O47" s="32"/>
      <c r="P47" s="15"/>
      <c r="Q47" s="15"/>
      <c r="R47" s="15"/>
      <c r="S47" s="15"/>
      <c r="T47" s="15"/>
      <c r="U47" s="15"/>
    </row>
    <row r="48" spans="1:21" s="16" customFormat="1" ht="12.75" customHeight="1">
      <c r="A48" s="51"/>
      <c r="B48" s="52" t="s">
        <v>6</v>
      </c>
      <c r="C48" s="53">
        <v>1</v>
      </c>
      <c r="D48" s="53">
        <v>2</v>
      </c>
      <c r="E48" s="53">
        <v>3</v>
      </c>
      <c r="F48" s="53">
        <v>4</v>
      </c>
      <c r="G48" s="53">
        <v>5</v>
      </c>
      <c r="H48" s="53">
        <v>6</v>
      </c>
      <c r="I48" s="54" t="s">
        <v>7</v>
      </c>
      <c r="J48" s="54" t="s">
        <v>8</v>
      </c>
      <c r="K48" s="54" t="s">
        <v>9</v>
      </c>
      <c r="L48" s="54" t="s">
        <v>10</v>
      </c>
      <c r="M48" s="54" t="s">
        <v>11</v>
      </c>
      <c r="N48" s="25">
        <f>MAX(C32:H32)</f>
        <v>224</v>
      </c>
      <c r="O48" s="32">
        <f>MIN(C30:H30)</f>
        <v>165</v>
      </c>
      <c r="P48" s="15"/>
      <c r="Q48" s="15"/>
      <c r="R48" s="15"/>
      <c r="S48" s="15"/>
      <c r="T48" s="15"/>
      <c r="U48" s="15"/>
    </row>
    <row r="49" spans="1:21" s="16" customFormat="1" ht="12.75" customHeight="1">
      <c r="A49" s="17">
        <v>11</v>
      </c>
      <c r="B49" s="38" t="s">
        <v>45</v>
      </c>
      <c r="C49" s="29">
        <v>277</v>
      </c>
      <c r="D49" s="30">
        <v>220</v>
      </c>
      <c r="E49" s="31">
        <v>218</v>
      </c>
      <c r="F49" s="30">
        <v>150</v>
      </c>
      <c r="G49" s="31">
        <v>226</v>
      </c>
      <c r="H49" s="30">
        <v>161</v>
      </c>
      <c r="I49" s="55">
        <f>IF(C49&lt;&gt;"",SUM(C49:H49),"")</f>
        <v>1252</v>
      </c>
      <c r="J49" s="56">
        <f>IF(C49&lt;&gt;"",AVERAGE(C49:H49),"")</f>
        <v>208.66666666666666</v>
      </c>
      <c r="K49" s="57">
        <f>IF(C49&lt;&gt;"",MAX(C49:H49),"")</f>
        <v>277</v>
      </c>
      <c r="L49" s="57">
        <f>IF(D49&lt;&gt;"",MAX(C49:H49)-MIN(C49:H49),"")</f>
        <v>127</v>
      </c>
      <c r="M49" s="55">
        <v>1</v>
      </c>
      <c r="N49" s="25"/>
      <c r="O49" s="32"/>
      <c r="P49" s="15"/>
      <c r="Q49" s="15"/>
      <c r="R49" s="15"/>
      <c r="S49" s="15"/>
      <c r="T49" s="15"/>
      <c r="U49" s="15"/>
    </row>
    <row r="50" spans="1:21" s="16" customFormat="1" ht="12.75" customHeight="1">
      <c r="A50" s="27">
        <v>1</v>
      </c>
      <c r="B50" s="28" t="s">
        <v>46</v>
      </c>
      <c r="C50" s="19">
        <v>206</v>
      </c>
      <c r="D50" s="37">
        <v>196</v>
      </c>
      <c r="E50" s="31">
        <v>205</v>
      </c>
      <c r="F50" s="30">
        <v>197</v>
      </c>
      <c r="G50" s="31">
        <v>184</v>
      </c>
      <c r="H50" s="30">
        <v>211</v>
      </c>
      <c r="I50" s="55">
        <f>IF(C50&lt;&gt;"",SUM(C50:H50),"")</f>
        <v>1199</v>
      </c>
      <c r="J50" s="56">
        <f>IF(C50&lt;&gt;"",AVERAGE(C50:H50),"")</f>
        <v>199.83333333333334</v>
      </c>
      <c r="K50" s="57">
        <f>IF(C50&lt;&gt;"",MAX(C50:H50),"")</f>
        <v>211</v>
      </c>
      <c r="L50" s="57">
        <f>IF(D50&lt;&gt;"",MAX(C50:H50)-MIN(C50:H50),"")</f>
        <v>27</v>
      </c>
      <c r="M50" s="22">
        <v>2</v>
      </c>
      <c r="N50" s="25" t="e">
        <f>MAX(#REF!)</f>
        <v>#REF!</v>
      </c>
      <c r="O50" s="32" t="e">
        <f>MIN(#REF!)</f>
        <v>#REF!</v>
      </c>
      <c r="P50" s="15"/>
      <c r="Q50" s="15"/>
      <c r="R50" s="15"/>
      <c r="S50" s="15"/>
      <c r="T50" s="15"/>
      <c r="U50" s="15"/>
    </row>
    <row r="51" spans="1:21" s="16" customFormat="1" ht="12.75" customHeight="1">
      <c r="A51" s="27">
        <v>2</v>
      </c>
      <c r="B51" s="38" t="s">
        <v>47</v>
      </c>
      <c r="C51" s="21">
        <v>250</v>
      </c>
      <c r="D51" s="19">
        <v>170</v>
      </c>
      <c r="E51" s="19">
        <v>164</v>
      </c>
      <c r="F51" s="20">
        <v>179</v>
      </c>
      <c r="G51" s="21">
        <v>174</v>
      </c>
      <c r="H51" s="20">
        <v>241</v>
      </c>
      <c r="I51" s="55">
        <f>IF(C51&lt;&gt;"",SUM(C51:H51),"")</f>
        <v>1178</v>
      </c>
      <c r="J51" s="56">
        <f>IF(C51&lt;&gt;"",AVERAGE(C51:H51),"")</f>
        <v>196.33333333333334</v>
      </c>
      <c r="K51" s="57">
        <f>IF(C51&lt;&gt;"",MAX(C51:H51),"")</f>
        <v>250</v>
      </c>
      <c r="L51" s="57">
        <f>IF(D51&lt;&gt;"",MAX(C51:H51)-MIN(C51:H51),"")</f>
        <v>86</v>
      </c>
      <c r="M51" s="22">
        <v>3</v>
      </c>
      <c r="N51" s="25" t="e">
        <f>MAX(#REF!)</f>
        <v>#REF!</v>
      </c>
      <c r="O51" s="32" t="e">
        <f>MIN(#REF!)</f>
        <v>#REF!</v>
      </c>
      <c r="P51" s="15"/>
      <c r="Q51" s="15"/>
      <c r="R51" s="58"/>
      <c r="S51" s="15"/>
      <c r="T51" s="15"/>
      <c r="U51" s="15"/>
    </row>
    <row r="52" spans="1:21" s="16" customFormat="1" ht="12.75" customHeight="1">
      <c r="A52" s="59">
        <v>25</v>
      </c>
      <c r="B52" s="18" t="s">
        <v>48</v>
      </c>
      <c r="C52" s="29">
        <v>188</v>
      </c>
      <c r="D52" s="30">
        <v>204</v>
      </c>
      <c r="E52" s="41">
        <v>157</v>
      </c>
      <c r="F52" s="40">
        <v>179</v>
      </c>
      <c r="G52" s="41">
        <v>202</v>
      </c>
      <c r="H52" s="40">
        <v>167</v>
      </c>
      <c r="I52" s="55">
        <f>IF(C52&lt;&gt;"",SUM(C52:H52),"")</f>
        <v>1097</v>
      </c>
      <c r="J52" s="56">
        <f>IF(C52&lt;&gt;"",AVERAGE(C52:H52),"")</f>
        <v>182.83333333333334</v>
      </c>
      <c r="K52" s="57">
        <f>IF(C52&lt;&gt;"",MAX(C52:H52),"")</f>
        <v>204</v>
      </c>
      <c r="L52" s="57">
        <f>IF(D52&lt;&gt;"",MAX(C52:H52)-MIN(C52:H52),"")</f>
        <v>47</v>
      </c>
      <c r="M52" s="22">
        <v>4</v>
      </c>
      <c r="N52" s="25" t="e">
        <f>MAX(#REF!)</f>
        <v>#REF!</v>
      </c>
      <c r="O52" s="32" t="e">
        <f>MIN(#REF!)</f>
        <v>#REF!</v>
      </c>
      <c r="P52" s="15"/>
      <c r="Q52" s="15"/>
      <c r="R52" s="15"/>
      <c r="S52" s="15"/>
      <c r="T52" s="15"/>
      <c r="U52" s="15"/>
    </row>
    <row r="53" spans="1:21" s="16" customFormat="1" ht="12" customHeight="1">
      <c r="A53" s="60">
        <v>22</v>
      </c>
      <c r="B53" s="43" t="s">
        <v>49</v>
      </c>
      <c r="C53" s="19">
        <v>204</v>
      </c>
      <c r="D53" s="20">
        <v>184</v>
      </c>
      <c r="E53" s="21">
        <v>166</v>
      </c>
      <c r="F53" s="20">
        <v>199</v>
      </c>
      <c r="G53" s="21">
        <v>153</v>
      </c>
      <c r="H53" s="20">
        <v>154</v>
      </c>
      <c r="I53" s="55">
        <f>IF(C53&lt;&gt;"",SUM(C53:H53),"")</f>
        <v>1060</v>
      </c>
      <c r="J53" s="56">
        <f>IF(C53&lt;&gt;"",AVERAGE(C53:H53),"")</f>
        <v>176.66666666666666</v>
      </c>
      <c r="K53" s="57">
        <f>IF(C53&lt;&gt;"",MAX(C53:H53),"")</f>
        <v>204</v>
      </c>
      <c r="L53" s="57">
        <f>IF(D53&lt;&gt;"",MAX(C53:H53)-MIN(C53:H53),"")</f>
        <v>51</v>
      </c>
      <c r="M53" s="22">
        <v>5</v>
      </c>
      <c r="N53" s="25">
        <f>MAX(C47:H47)</f>
        <v>0</v>
      </c>
      <c r="O53" s="61"/>
      <c r="P53" s="15"/>
      <c r="Q53" s="15"/>
      <c r="R53" s="15"/>
      <c r="S53" s="15"/>
      <c r="T53" s="15"/>
      <c r="U53" s="15"/>
    </row>
    <row r="54" spans="1:21" s="65" customFormat="1" ht="12" customHeight="1">
      <c r="A54" s="59">
        <v>23</v>
      </c>
      <c r="B54" s="28" t="s">
        <v>50</v>
      </c>
      <c r="C54" s="29">
        <v>168</v>
      </c>
      <c r="D54" s="30">
        <v>163</v>
      </c>
      <c r="E54" s="31">
        <v>160</v>
      </c>
      <c r="F54" s="30">
        <v>192</v>
      </c>
      <c r="G54" s="31">
        <v>183</v>
      </c>
      <c r="H54" s="30">
        <v>148</v>
      </c>
      <c r="I54" s="55">
        <f>IF(C54&lt;&gt;"",SUM(C54:H54),"")</f>
        <v>1014</v>
      </c>
      <c r="J54" s="56">
        <f>IF(C54&lt;&gt;"",AVERAGE(C54:H54),"")</f>
        <v>169</v>
      </c>
      <c r="K54" s="57">
        <f>IF(C54&lt;&gt;"",MAX(C54:H54),"")</f>
        <v>192</v>
      </c>
      <c r="L54" s="57">
        <f>IF(D54&lt;&gt;"",MAX(C54:H54)-MIN(C54:H54),"")</f>
        <v>44</v>
      </c>
      <c r="M54" s="62">
        <v>6</v>
      </c>
      <c r="N54" s="25">
        <f>MAX(C48:H48)</f>
        <v>6</v>
      </c>
      <c r="O54" s="63" t="s">
        <v>13</v>
      </c>
      <c r="P54" s="64"/>
      <c r="Q54" s="64"/>
      <c r="R54" s="64"/>
      <c r="S54" s="64"/>
      <c r="T54" s="64"/>
      <c r="U54" s="64"/>
    </row>
    <row r="55" spans="1:21" s="16" customFormat="1" ht="12" customHeight="1">
      <c r="A55" s="66">
        <v>27</v>
      </c>
      <c r="B55" s="43" t="s">
        <v>51</v>
      </c>
      <c r="C55" s="31">
        <v>172</v>
      </c>
      <c r="D55" s="30">
        <v>174</v>
      </c>
      <c r="E55" s="31">
        <v>162</v>
      </c>
      <c r="F55" s="30">
        <v>141</v>
      </c>
      <c r="G55" s="31">
        <v>170</v>
      </c>
      <c r="H55" s="30">
        <v>176</v>
      </c>
      <c r="I55" s="55">
        <f>IF(C55&lt;&gt;"",SUM(C55:H55),"")</f>
        <v>995</v>
      </c>
      <c r="J55" s="56">
        <f>IF(C55&lt;&gt;"",AVERAGE(C55:H55),"")</f>
        <v>165.83333333333334</v>
      </c>
      <c r="K55" s="57">
        <f>IF(C55&lt;&gt;"",MAX(C55:H55),"")</f>
        <v>176</v>
      </c>
      <c r="L55" s="57">
        <f>IF(D55&lt;&gt;"",MAX(C55:H55)-MIN(C55:H55),"")</f>
        <v>35</v>
      </c>
      <c r="M55" s="22">
        <v>7</v>
      </c>
      <c r="N55" s="25">
        <f>MAX(C49:H49)</f>
        <v>277</v>
      </c>
      <c r="O55" s="67">
        <f>MIN(C49:H49)</f>
        <v>150</v>
      </c>
      <c r="P55" s="15"/>
      <c r="Q55" s="15"/>
      <c r="R55" s="15"/>
      <c r="S55" s="15"/>
      <c r="T55" s="15"/>
      <c r="U55" s="15"/>
    </row>
    <row r="56" spans="1:21" s="71" customFormat="1" ht="12" customHeight="1">
      <c r="A56" s="68"/>
      <c r="B56" s="69"/>
      <c r="C56" s="31"/>
      <c r="D56" s="30"/>
      <c r="E56" s="31"/>
      <c r="F56" s="30"/>
      <c r="G56" s="31"/>
      <c r="H56" s="30"/>
      <c r="I56" s="55">
        <f>IF(C56&lt;&gt;"",SUM(C56:H56),"")</f>
      </c>
      <c r="J56" s="56">
        <f>IF(C56&lt;&gt;"",AVERAGE(C56:H56),"")</f>
      </c>
      <c r="K56" s="57">
        <f>IF(C56&lt;&gt;"",MAX(C56:H56),"")</f>
      </c>
      <c r="L56" s="57">
        <f>IF(D56&lt;&gt;"",MAX(C56:H56)-MIN(C56:H56),"")</f>
      </c>
      <c r="M56" s="55">
        <v>8</v>
      </c>
      <c r="N56" s="25">
        <f>MAX(C50:H50)</f>
        <v>211</v>
      </c>
      <c r="O56" s="67">
        <f>MIN(C50:H50)</f>
        <v>184</v>
      </c>
      <c r="P56" s="70"/>
      <c r="Q56" s="70"/>
      <c r="R56" s="70"/>
      <c r="S56" s="70"/>
      <c r="T56" s="70"/>
      <c r="U56" s="70"/>
    </row>
    <row r="57" spans="1:21" s="71" customFormat="1" ht="12" customHeight="1">
      <c r="A57" s="68"/>
      <c r="B57" s="72"/>
      <c r="C57" s="31"/>
      <c r="D57" s="30"/>
      <c r="E57" s="31"/>
      <c r="F57" s="30"/>
      <c r="G57" s="31"/>
      <c r="H57" s="30"/>
      <c r="I57" s="55">
        <f>IF(C57&lt;&gt;"",SUM(C57:H57),"")</f>
      </c>
      <c r="J57" s="56">
        <f>IF(C57&lt;&gt;"",AVERAGE(C57:H57),"")</f>
      </c>
      <c r="K57" s="57">
        <f>IF(C57&lt;&gt;"",MAX(C57:H57),"")</f>
      </c>
      <c r="L57" s="57">
        <f>IF(D57&lt;&gt;"",MAX(C57:H57)-MIN(C57:H57),"")</f>
      </c>
      <c r="M57" s="22">
        <v>9</v>
      </c>
      <c r="N57" s="25">
        <f>MAX(C51:H51)</f>
        <v>250</v>
      </c>
      <c r="O57" s="67">
        <f>MIN(C51:H51)</f>
        <v>164</v>
      </c>
      <c r="P57" s="70"/>
      <c r="Q57" s="70"/>
      <c r="R57" s="70"/>
      <c r="S57" s="70"/>
      <c r="T57" s="70"/>
      <c r="U57" s="70"/>
    </row>
    <row r="58" spans="1:16" s="71" customFormat="1" ht="12" customHeight="1">
      <c r="A58" s="68"/>
      <c r="B58" s="69"/>
      <c r="C58" s="31"/>
      <c r="D58" s="30"/>
      <c r="E58" s="31"/>
      <c r="F58" s="30"/>
      <c r="G58" s="31"/>
      <c r="H58" s="30"/>
      <c r="I58" s="55">
        <f>IF(C58&lt;&gt;"",SUM(C58:H58),"")</f>
      </c>
      <c r="J58" s="56">
        <f>IF(C58&lt;&gt;"",AVERAGE(C58:H58),"")</f>
      </c>
      <c r="K58" s="57">
        <f>IF(C58&lt;&gt;"",MAX(C58:H58),"")</f>
      </c>
      <c r="L58" s="57">
        <f>IF(D58&lt;&gt;"",MAX(C58:H58)-MIN(C58:H58),"")</f>
      </c>
      <c r="M58" s="22">
        <v>10</v>
      </c>
      <c r="N58" s="25">
        <f>MAX(C52:H52)</f>
        <v>204</v>
      </c>
      <c r="O58" s="67">
        <f>MIN(C52:H52)</f>
        <v>157</v>
      </c>
      <c r="P58" s="70"/>
    </row>
    <row r="59" spans="1:16" s="71" customFormat="1" ht="12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25">
        <f>MAX(C53:H53)</f>
        <v>204</v>
      </c>
      <c r="O59" s="67">
        <f>MIN(C53:H53)</f>
        <v>153</v>
      </c>
      <c r="P59" s="74"/>
    </row>
    <row r="60" spans="1:16" s="71" customFormat="1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25">
        <f>MAX(C54:H54)</f>
        <v>192</v>
      </c>
      <c r="O60" s="67">
        <f>MIN(C54:H54)</f>
        <v>148</v>
      </c>
      <c r="P60" s="70"/>
    </row>
    <row r="61" spans="1:16" s="71" customFormat="1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25">
        <f>MAX(C55:H55)</f>
        <v>176</v>
      </c>
      <c r="O61" s="67">
        <f>MIN(C55:H55)</f>
        <v>141</v>
      </c>
      <c r="P61" s="70"/>
    </row>
    <row r="62" spans="1:16" s="71" customFormat="1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25"/>
      <c r="O62" s="67"/>
      <c r="P62" s="70"/>
    </row>
    <row r="63" spans="1:16" s="71" customFormat="1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25"/>
      <c r="O63" s="67"/>
      <c r="P63" s="70"/>
    </row>
    <row r="64" spans="1:16" s="71" customFormat="1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25"/>
      <c r="O64" s="67"/>
      <c r="P64" s="70"/>
    </row>
    <row r="65" spans="1:16" s="71" customFormat="1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25"/>
      <c r="O65" s="67"/>
      <c r="P65" s="70"/>
    </row>
    <row r="66" spans="1:16" s="71" customFormat="1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25" t="e">
        <f>MAX(#REF!)</f>
        <v>#REF!</v>
      </c>
      <c r="O66" s="67" t="e">
        <f>MIN(#REF!)</f>
        <v>#REF!</v>
      </c>
      <c r="P66" s="70"/>
    </row>
    <row r="67" spans="1:15" s="16" customFormat="1" ht="12.75" customHeight="1" hidden="1">
      <c r="A67"/>
      <c r="B67"/>
      <c r="C67" s="75"/>
      <c r="D67"/>
      <c r="E67"/>
      <c r="F67"/>
      <c r="G67"/>
      <c r="H67"/>
      <c r="I67"/>
      <c r="J67"/>
      <c r="K67"/>
      <c r="L67"/>
      <c r="M67"/>
      <c r="N67" s="25" t="e">
        <f>MAX(#REF!)</f>
        <v>#REF!</v>
      </c>
      <c r="O67" s="76"/>
    </row>
    <row r="68" spans="1:14" s="16" customFormat="1" ht="12.75">
      <c r="A68"/>
      <c r="B68"/>
      <c r="C68" s="75"/>
      <c r="D68"/>
      <c r="E68"/>
      <c r="F68"/>
      <c r="G68"/>
      <c r="H68"/>
      <c r="I68"/>
      <c r="J68"/>
      <c r="K68"/>
      <c r="L68"/>
      <c r="M68"/>
      <c r="N68" s="73"/>
    </row>
    <row r="69" ht="12.75">
      <c r="C69" s="75"/>
    </row>
    <row r="70" ht="12.75">
      <c r="C70" s="75"/>
    </row>
    <row r="71" ht="12.75">
      <c r="C71" s="75"/>
    </row>
    <row r="72" ht="12.75">
      <c r="C72" s="75"/>
    </row>
    <row r="73" ht="12.75">
      <c r="C73" s="75"/>
    </row>
  </sheetData>
  <sheetProtection selectLockedCells="1" selectUnlockedCells="1"/>
  <mergeCells count="1">
    <mergeCell ref="A47:M47"/>
  </mergeCells>
  <conditionalFormatting sqref="B38 B42:B46 B56:B58">
    <cfRule type="expression" priority="1" dxfId="0" stopIfTrue="1">
      <formula>(C38&gt;0)</formula>
    </cfRule>
  </conditionalFormatting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511148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29"/>
  <sheetViews>
    <sheetView zoomScale="85" zoomScaleNormal="85" workbookViewId="0" topLeftCell="A1">
      <selection activeCell="Q6" sqref="Q6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6.7109375" style="0" customWidth="1"/>
    <col min="4" max="4" width="7.00390625" style="0" customWidth="1"/>
    <col min="5" max="5" width="10.140625" style="0" customWidth="1"/>
    <col min="6" max="6" width="5.28125" style="0" customWidth="1"/>
    <col min="7" max="7" width="5.57421875" style="0" customWidth="1"/>
    <col min="8" max="8" width="5.00390625" style="0" customWidth="1"/>
    <col min="9" max="9" width="5.7109375" style="0" customWidth="1"/>
    <col min="10" max="10" width="4.8515625" style="0" customWidth="1"/>
    <col min="11" max="11" width="5.7109375" style="0" customWidth="1"/>
    <col min="12" max="12" width="5.00390625" style="0" customWidth="1"/>
    <col min="13" max="13" width="5.7109375" style="0" customWidth="1"/>
    <col min="14" max="14" width="4.8515625" style="0" customWidth="1"/>
    <col min="15" max="15" width="5.7109375" style="0" customWidth="1"/>
    <col min="16" max="16" width="6.7109375" style="0" customWidth="1"/>
    <col min="17" max="17" width="14.57421875" style="0" customWidth="1"/>
    <col min="18" max="18" width="4.7109375" style="0" customWidth="1"/>
    <col min="19" max="19" width="5.28125" style="0" customWidth="1"/>
    <col min="20" max="20" width="9.7109375" style="0" customWidth="1"/>
    <col min="21" max="21" width="6.57421875" style="0" customWidth="1"/>
    <col min="22" max="22" width="4.140625" style="0" customWidth="1"/>
  </cols>
  <sheetData>
    <row r="1" spans="2:19" ht="11.25" customHeight="1">
      <c r="B1" s="77"/>
      <c r="C1" s="77"/>
      <c r="D1" s="77"/>
      <c r="E1" s="77"/>
      <c r="F1" s="77"/>
      <c r="G1" s="77"/>
      <c r="H1" s="1"/>
      <c r="I1" s="1"/>
      <c r="J1" s="1"/>
      <c r="K1" s="1"/>
      <c r="L1" s="1"/>
      <c r="M1" s="1"/>
      <c r="N1" s="1"/>
      <c r="O1" s="1"/>
      <c r="P1" s="2" t="s">
        <v>0</v>
      </c>
      <c r="S1" s="78"/>
    </row>
    <row r="2" spans="2:22" ht="22.5" customHeight="1">
      <c r="B2" s="79"/>
      <c r="C2" s="80"/>
      <c r="D2" s="79"/>
      <c r="E2" s="79"/>
      <c r="F2" s="79" t="s">
        <v>52</v>
      </c>
      <c r="G2" s="79"/>
      <c r="H2" s="81"/>
      <c r="I2" s="81"/>
      <c r="J2" s="81"/>
      <c r="K2" s="81"/>
      <c r="L2" s="81"/>
      <c r="M2" s="81"/>
      <c r="N2" s="81"/>
      <c r="O2" s="81"/>
      <c r="P2" s="2" t="s">
        <v>1</v>
      </c>
      <c r="V2" s="78"/>
    </row>
    <row r="3" spans="2:22" ht="22.5" customHeight="1">
      <c r="B3" s="79"/>
      <c r="C3" s="80"/>
      <c r="D3" s="79"/>
      <c r="E3" s="79"/>
      <c r="F3" s="79"/>
      <c r="G3" s="79"/>
      <c r="H3" s="81"/>
      <c r="I3" s="81"/>
      <c r="J3" s="81"/>
      <c r="K3" s="81"/>
      <c r="L3" s="81"/>
      <c r="M3" s="81"/>
      <c r="N3" s="81"/>
      <c r="O3" s="81"/>
      <c r="P3" s="2" t="s">
        <v>2</v>
      </c>
      <c r="V3" s="78"/>
    </row>
    <row r="4" spans="2:16" ht="28.5" customHeight="1">
      <c r="B4" s="79"/>
      <c r="C4" s="79"/>
      <c r="D4" s="79"/>
      <c r="E4" s="79"/>
      <c r="F4" s="79"/>
      <c r="G4" s="82" t="s">
        <v>5</v>
      </c>
      <c r="H4" s="82"/>
      <c r="I4" s="81"/>
      <c r="P4" s="2"/>
    </row>
    <row r="5" spans="1:18" ht="14.25" customHeight="1">
      <c r="A5" s="83" t="s">
        <v>53</v>
      </c>
      <c r="B5" s="83"/>
      <c r="C5" s="83" t="s">
        <v>54</v>
      </c>
      <c r="D5" s="83" t="s">
        <v>55</v>
      </c>
      <c r="E5" s="83" t="s">
        <v>56</v>
      </c>
      <c r="F5" s="83">
        <v>1</v>
      </c>
      <c r="G5" s="84" t="s">
        <v>57</v>
      </c>
      <c r="H5" s="83">
        <v>2</v>
      </c>
      <c r="I5" s="84" t="s">
        <v>57</v>
      </c>
      <c r="J5" s="83">
        <v>3</v>
      </c>
      <c r="K5" s="84" t="s">
        <v>57</v>
      </c>
      <c r="L5" s="83">
        <v>4</v>
      </c>
      <c r="M5" s="84" t="s">
        <v>57</v>
      </c>
      <c r="N5" s="83">
        <v>5</v>
      </c>
      <c r="O5" s="84" t="s">
        <v>57</v>
      </c>
      <c r="P5" s="83" t="s">
        <v>57</v>
      </c>
      <c r="Q5" s="83" t="s">
        <v>58</v>
      </c>
      <c r="R5" s="83"/>
    </row>
    <row r="6" spans="1:18" ht="17.25" customHeight="1">
      <c r="A6" s="85">
        <v>3</v>
      </c>
      <c r="B6" s="86">
        <f>квалификация!B51</f>
        <v>0</v>
      </c>
      <c r="C6" s="87">
        <f>квалификация!I51</f>
        <v>1178</v>
      </c>
      <c r="D6" s="88">
        <f>SUM(C6,F6:O6)</f>
        <v>2281</v>
      </c>
      <c r="E6" s="89">
        <f>SUM(C6,F6,H6,J6,L6,N6)/(11-COUNTBLANK(F6:P6)/2)</f>
        <v>196.45454545454547</v>
      </c>
      <c r="F6" s="90">
        <v>225</v>
      </c>
      <c r="G6" s="90">
        <v>30</v>
      </c>
      <c r="H6" s="90">
        <v>187</v>
      </c>
      <c r="I6" s="90">
        <v>30</v>
      </c>
      <c r="J6" s="90">
        <v>195</v>
      </c>
      <c r="K6" s="90">
        <v>30</v>
      </c>
      <c r="L6" s="90">
        <v>185</v>
      </c>
      <c r="M6" s="90">
        <v>0</v>
      </c>
      <c r="N6" s="90">
        <v>191</v>
      </c>
      <c r="O6" s="90">
        <v>30</v>
      </c>
      <c r="P6" s="88">
        <f>SUM(G6,I6,K6,M6,O6)</f>
        <v>120</v>
      </c>
      <c r="Q6" s="89">
        <f>AVERAGE(F6,H6,J6,L6,N6)</f>
        <v>196.6</v>
      </c>
      <c r="R6" s="87">
        <v>1</v>
      </c>
    </row>
    <row r="7" spans="1:18" ht="14.25" customHeight="1">
      <c r="A7" s="85">
        <v>1</v>
      </c>
      <c r="B7" s="86">
        <f>квалификация!B49</f>
        <v>0</v>
      </c>
      <c r="C7" s="87">
        <f>квалификация!I49</f>
        <v>1252</v>
      </c>
      <c r="D7" s="88">
        <f>SUM(C7,F7:O7)</f>
        <v>2231</v>
      </c>
      <c r="E7" s="89">
        <f>SUM(C7,F7,H7,J7,L7,N7)/(11-COUNTBLANK(F7:P7)/2)</f>
        <v>194.63636363636363</v>
      </c>
      <c r="F7" s="90">
        <v>147</v>
      </c>
      <c r="G7" s="91">
        <v>0</v>
      </c>
      <c r="H7" s="90">
        <v>191</v>
      </c>
      <c r="I7" s="90">
        <v>30</v>
      </c>
      <c r="J7" s="90">
        <v>159</v>
      </c>
      <c r="K7" s="90">
        <v>0</v>
      </c>
      <c r="L7" s="90">
        <v>192</v>
      </c>
      <c r="M7" s="92">
        <v>30</v>
      </c>
      <c r="N7" s="92">
        <v>200</v>
      </c>
      <c r="O7" s="92">
        <v>30</v>
      </c>
      <c r="P7" s="88">
        <f>SUM(G7,I7,K7,M7,O7)</f>
        <v>90</v>
      </c>
      <c r="Q7" s="89">
        <f>AVERAGE(F7,H7,J7,L7,N7)</f>
        <v>177.8</v>
      </c>
      <c r="R7" s="87">
        <v>2</v>
      </c>
    </row>
    <row r="8" spans="1:18" ht="12.75">
      <c r="A8" s="85">
        <v>2</v>
      </c>
      <c r="B8" s="86" t="str">
        <f>квалификация!B50</f>
        <v>Вайнман М.</v>
      </c>
      <c r="C8" s="87">
        <f>квалификация!I50</f>
        <v>1199</v>
      </c>
      <c r="D8" s="88">
        <f>SUM(C8,F8:O8)</f>
        <v>2100</v>
      </c>
      <c r="E8" s="89">
        <f>SUM(C8,F8,H8,J8,L8,N8)/(11-COUNTBLANK(F8:P8)/2)</f>
        <v>185.45454545454547</v>
      </c>
      <c r="F8" s="90">
        <v>159</v>
      </c>
      <c r="G8" s="90">
        <v>30</v>
      </c>
      <c r="H8" s="90">
        <v>172</v>
      </c>
      <c r="I8" s="90">
        <v>0</v>
      </c>
      <c r="J8" s="90">
        <v>184</v>
      </c>
      <c r="K8" s="90">
        <v>0</v>
      </c>
      <c r="L8" s="90">
        <v>174</v>
      </c>
      <c r="M8" s="90">
        <v>30</v>
      </c>
      <c r="N8" s="90">
        <v>152</v>
      </c>
      <c r="O8" s="90">
        <v>0</v>
      </c>
      <c r="P8" s="88">
        <f>SUM(G8,I8,K8,M8,O8)</f>
        <v>60</v>
      </c>
      <c r="Q8" s="89">
        <f>AVERAGE(F8,H8,J8,L8,N8)</f>
        <v>168.2</v>
      </c>
      <c r="R8" s="87">
        <v>3</v>
      </c>
    </row>
    <row r="9" spans="1:18" ht="12.75">
      <c r="A9" s="85">
        <v>4</v>
      </c>
      <c r="B9" s="86" t="str">
        <f>квалификация!B52</f>
        <v>Иванова О.</v>
      </c>
      <c r="C9" s="87">
        <f>квалификация!I52</f>
        <v>1097</v>
      </c>
      <c r="D9" s="88">
        <f>SUM(C9,F9:O9)</f>
        <v>2031</v>
      </c>
      <c r="E9" s="89">
        <f>SUM(C9,F9,H9,J9,L9,N9)/(11-COUNTBLANK(F9:P9)/2)</f>
        <v>179.1818181818182</v>
      </c>
      <c r="F9" s="90">
        <v>162</v>
      </c>
      <c r="G9" s="90">
        <v>0</v>
      </c>
      <c r="H9" s="90">
        <v>191</v>
      </c>
      <c r="I9" s="90">
        <v>30</v>
      </c>
      <c r="J9" s="90">
        <v>212</v>
      </c>
      <c r="K9" s="90">
        <v>30</v>
      </c>
      <c r="L9" s="90">
        <v>145</v>
      </c>
      <c r="M9" s="90">
        <v>0</v>
      </c>
      <c r="N9" s="90">
        <v>164</v>
      </c>
      <c r="O9" s="90">
        <v>0</v>
      </c>
      <c r="P9" s="88">
        <f>SUM(G9,I9,K9,M9,O9)</f>
        <v>60</v>
      </c>
      <c r="Q9" s="89">
        <f>AVERAGE(F9,H9,J9,L9,N9)</f>
        <v>174.8</v>
      </c>
      <c r="R9" s="87">
        <v>4</v>
      </c>
    </row>
    <row r="10" spans="1:22" ht="12.75">
      <c r="A10" s="85">
        <v>5</v>
      </c>
      <c r="B10" s="86" t="str">
        <f>квалификация!B53</f>
        <v>Мясникова Н.</v>
      </c>
      <c r="C10" s="87">
        <f>квалификация!I53</f>
        <v>1060</v>
      </c>
      <c r="D10" s="88">
        <f>SUM(C10,F10:O10)</f>
        <v>1919</v>
      </c>
      <c r="E10" s="89">
        <f>SUM(C10,F10,H10,J10,L10,N10)/(11-COUNTBLANK(F10:P10)/2)</f>
        <v>169</v>
      </c>
      <c r="F10" s="90">
        <v>145</v>
      </c>
      <c r="G10" s="90">
        <v>0</v>
      </c>
      <c r="H10" s="90">
        <v>149</v>
      </c>
      <c r="I10" s="90">
        <v>0</v>
      </c>
      <c r="J10" s="90">
        <v>148</v>
      </c>
      <c r="K10" s="90">
        <v>30</v>
      </c>
      <c r="L10" s="90">
        <v>174</v>
      </c>
      <c r="M10" s="90">
        <v>30</v>
      </c>
      <c r="N10" s="90">
        <v>183</v>
      </c>
      <c r="O10" s="90">
        <v>0</v>
      </c>
      <c r="P10" s="88">
        <f>SUM(G10,I10,K10,M10,O10)</f>
        <v>60</v>
      </c>
      <c r="Q10" s="89">
        <f>AVERAGE(F10,H10,J10,L10,N10)</f>
        <v>159.8</v>
      </c>
      <c r="R10" s="87">
        <v>5</v>
      </c>
      <c r="V10" s="93"/>
    </row>
    <row r="11" spans="1:22" ht="12.75">
      <c r="A11" s="85">
        <v>6</v>
      </c>
      <c r="B11" s="86" t="str">
        <f>квалификация!B54</f>
        <v>Новикова К.</v>
      </c>
      <c r="C11" s="87">
        <f>квалификация!I54</f>
        <v>1014</v>
      </c>
      <c r="D11" s="88">
        <f>SUM(C11,F11:O11)</f>
        <v>1839</v>
      </c>
      <c r="E11" s="89">
        <f>SUM(C11,F11,H11,J11,L11,N11)/(11-COUNTBLANK(F11:P11)/2)</f>
        <v>161.72727272727272</v>
      </c>
      <c r="F11" s="90">
        <v>159</v>
      </c>
      <c r="G11" s="90">
        <v>30</v>
      </c>
      <c r="H11" s="90">
        <v>138</v>
      </c>
      <c r="I11" s="90">
        <v>0</v>
      </c>
      <c r="J11" s="90">
        <v>128</v>
      </c>
      <c r="K11" s="90">
        <v>0</v>
      </c>
      <c r="L11" s="90">
        <v>172</v>
      </c>
      <c r="M11" s="90">
        <v>0</v>
      </c>
      <c r="N11" s="90">
        <v>168</v>
      </c>
      <c r="O11" s="90">
        <v>30</v>
      </c>
      <c r="P11" s="88">
        <f>SUM(G11,I11,K11,M11,O11)</f>
        <v>60</v>
      </c>
      <c r="Q11" s="89">
        <f>AVERAGE(F11,H11,J11,L11,N11)</f>
        <v>153</v>
      </c>
      <c r="R11" s="87">
        <v>6</v>
      </c>
      <c r="V11" s="93"/>
    </row>
    <row r="12" ht="12.75">
      <c r="V12" s="93"/>
    </row>
    <row r="13" spans="1:22" ht="12.75">
      <c r="A13" s="94"/>
      <c r="E13" t="s">
        <v>59</v>
      </c>
      <c r="V13" s="93"/>
    </row>
    <row r="14" spans="1:22" ht="12.75">
      <c r="A14" s="94"/>
      <c r="V14" s="93"/>
    </row>
    <row r="15" spans="1:22" ht="12.75">
      <c r="A15" s="94"/>
      <c r="V15" s="93"/>
    </row>
    <row r="16" spans="1:22" s="95" customFormat="1" ht="12.75">
      <c r="A16" s="94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75"/>
    </row>
    <row r="17" spans="1:22" s="95" customFormat="1" ht="12.75">
      <c r="A17" s="94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75"/>
    </row>
    <row r="18" spans="1:22" ht="12.75">
      <c r="A18" s="94"/>
      <c r="V18" s="93"/>
    </row>
    <row r="19" spans="1:22" ht="12.75">
      <c r="A19" s="94"/>
      <c r="V19" s="93"/>
    </row>
    <row r="20" spans="1:22" ht="12.75">
      <c r="A20" s="94"/>
      <c r="V20" s="93"/>
    </row>
    <row r="21" spans="1:22" ht="12.75">
      <c r="A21" s="94"/>
      <c r="V21" s="93"/>
    </row>
    <row r="22" ht="12.75">
      <c r="A22" s="94"/>
    </row>
    <row r="23" ht="12.75">
      <c r="A23" s="94"/>
    </row>
    <row r="24" ht="12.75">
      <c r="A24" s="94"/>
    </row>
    <row r="29" spans="22:38" ht="12.75"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7"/>
      <c r="AK29" s="97"/>
      <c r="AL29" s="97"/>
    </row>
  </sheetData>
  <sheetProtection selectLockedCells="1" selectUnlockedCells="1"/>
  <mergeCells count="1">
    <mergeCell ref="A5:B5"/>
  </mergeCells>
  <conditionalFormatting sqref="A6:B11">
    <cfRule type="expression" priority="1" dxfId="0" stopIfTrue="1">
      <formula>(B6&gt;0)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511153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L20"/>
  <sheetViews>
    <sheetView zoomScale="70" zoomScaleNormal="70" workbookViewId="0" topLeftCell="A1">
      <selection activeCell="L23" sqref="L23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12.75">
      <c r="B2" s="98"/>
      <c r="C2" s="98"/>
      <c r="D2" s="98"/>
      <c r="E2" s="98" t="s">
        <v>59</v>
      </c>
      <c r="F2" s="99"/>
    </row>
    <row r="3" ht="14.25" customHeight="1"/>
    <row r="4" spans="2:12" ht="12.75">
      <c r="B4" s="98"/>
      <c r="C4" s="98"/>
      <c r="D4" s="99"/>
      <c r="E4" s="99" t="s">
        <v>60</v>
      </c>
      <c r="F4" s="99"/>
      <c r="G4" s="93"/>
      <c r="J4" s="100"/>
      <c r="K4" s="93"/>
      <c r="L4" s="93"/>
    </row>
    <row r="5" spans="4:12" ht="12.75">
      <c r="D5" s="93"/>
      <c r="E5" s="93"/>
      <c r="F5" s="93"/>
      <c r="G5" s="93"/>
      <c r="J5" s="100"/>
      <c r="K5" s="93"/>
      <c r="L5" s="93"/>
    </row>
    <row r="6" spans="4:12" ht="12.75">
      <c r="D6" s="93"/>
      <c r="E6" s="93"/>
      <c r="F6" s="93"/>
      <c r="G6" s="93"/>
      <c r="J6" s="100"/>
      <c r="K6" s="93"/>
      <c r="L6" s="93"/>
    </row>
    <row r="7" spans="2:10" ht="12.75">
      <c r="B7" s="101"/>
      <c r="C7" s="102"/>
      <c r="D7" s="103"/>
      <c r="E7" s="103"/>
      <c r="F7" s="104"/>
      <c r="G7" s="93"/>
      <c r="J7" s="4"/>
    </row>
    <row r="8" spans="2:10" ht="12.75">
      <c r="B8" s="101"/>
      <c r="C8" s="105"/>
      <c r="D8" s="106"/>
      <c r="E8" s="106"/>
      <c r="F8" s="107"/>
      <c r="G8" s="107"/>
      <c r="J8" s="4"/>
    </row>
    <row r="9" spans="2:10" ht="12.75">
      <c r="B9" s="108">
        <v>4</v>
      </c>
      <c r="C9" s="109" t="s">
        <v>61</v>
      </c>
      <c r="D9" s="110">
        <v>189</v>
      </c>
      <c r="E9" s="106"/>
      <c r="F9" s="93"/>
      <c r="G9" s="93"/>
      <c r="H9" s="93"/>
      <c r="I9" s="93"/>
      <c r="J9" s="4"/>
    </row>
    <row r="10" spans="2:10" ht="12.75">
      <c r="B10" s="102"/>
      <c r="C10" s="111"/>
      <c r="D10" s="112"/>
      <c r="E10" s="113"/>
      <c r="F10" s="114"/>
      <c r="G10" s="106"/>
      <c r="H10" s="106"/>
      <c r="I10" s="93"/>
      <c r="J10" s="4"/>
    </row>
    <row r="11" spans="2:10" ht="12.75">
      <c r="B11" s="102"/>
      <c r="C11" s="115"/>
      <c r="D11" s="116"/>
      <c r="E11" s="108">
        <v>4</v>
      </c>
      <c r="F11" s="109" t="s">
        <v>61</v>
      </c>
      <c r="G11" s="110">
        <v>190</v>
      </c>
      <c r="H11" s="106"/>
      <c r="I11" s="93"/>
      <c r="J11" s="4"/>
    </row>
    <row r="12" spans="2:10" ht="12.75">
      <c r="B12" s="102"/>
      <c r="C12" s="115"/>
      <c r="D12" s="116"/>
      <c r="E12" s="106"/>
      <c r="F12" s="111"/>
      <c r="G12" s="112"/>
      <c r="H12" s="113"/>
      <c r="I12" s="114"/>
      <c r="J12" s="100"/>
    </row>
    <row r="13" spans="2:12" ht="12.75">
      <c r="B13" s="102"/>
      <c r="C13" s="117"/>
      <c r="D13" s="118"/>
      <c r="E13" s="107"/>
      <c r="F13" s="115"/>
      <c r="G13" s="107"/>
      <c r="H13" s="106"/>
      <c r="I13" s="109" t="s">
        <v>62</v>
      </c>
      <c r="J13" s="119">
        <v>177</v>
      </c>
      <c r="K13" s="93"/>
      <c r="L13" s="93"/>
    </row>
    <row r="14" spans="2:12" ht="12.75">
      <c r="B14" s="108">
        <v>3</v>
      </c>
      <c r="C14" s="109" t="s">
        <v>46</v>
      </c>
      <c r="D14" s="107">
        <v>152</v>
      </c>
      <c r="E14" s="120">
        <v>2</v>
      </c>
      <c r="F14" s="115"/>
      <c r="G14" s="107"/>
      <c r="H14" s="106"/>
      <c r="I14" s="111"/>
      <c r="J14" s="100"/>
      <c r="K14" s="93"/>
      <c r="L14" s="93"/>
    </row>
    <row r="15" spans="2:12" ht="12.75">
      <c r="B15" s="102"/>
      <c r="C15" s="121"/>
      <c r="D15" s="106"/>
      <c r="E15" s="107"/>
      <c r="F15" s="117"/>
      <c r="G15" s="110"/>
      <c r="H15" s="107"/>
      <c r="I15" s="115"/>
      <c r="J15" s="100"/>
      <c r="K15" s="93"/>
      <c r="L15" s="109" t="s">
        <v>62</v>
      </c>
    </row>
    <row r="16" spans="2:12" ht="12.75">
      <c r="B16" s="102"/>
      <c r="C16" s="103"/>
      <c r="D16" s="103"/>
      <c r="E16" s="103"/>
      <c r="F16" s="109" t="s">
        <v>62</v>
      </c>
      <c r="G16" s="107">
        <v>206</v>
      </c>
      <c r="H16" s="120">
        <v>1</v>
      </c>
      <c r="I16" s="115"/>
      <c r="J16" s="100"/>
      <c r="K16" s="93"/>
      <c r="L16" s="93"/>
    </row>
    <row r="17" spans="3:12" ht="12.75">
      <c r="C17" s="93"/>
      <c r="D17" s="93"/>
      <c r="E17" s="93"/>
      <c r="F17" s="121"/>
      <c r="G17" s="106"/>
      <c r="H17" s="107"/>
      <c r="I17" s="117"/>
      <c r="J17" s="100"/>
      <c r="K17" s="93"/>
      <c r="L17" s="93"/>
    </row>
    <row r="18" spans="3:12" ht="12.75">
      <c r="C18" s="93"/>
      <c r="D18" s="93"/>
      <c r="E18" s="93"/>
      <c r="F18" s="93"/>
      <c r="G18" s="93"/>
      <c r="H18" s="103"/>
      <c r="I18" s="109" t="s">
        <v>63</v>
      </c>
      <c r="J18" s="100">
        <v>171</v>
      </c>
      <c r="K18" s="93"/>
      <c r="L18" s="93"/>
    </row>
    <row r="19" spans="9:12" ht="12.75">
      <c r="I19" s="122"/>
      <c r="J19" s="100"/>
      <c r="K19" s="93"/>
      <c r="L19" s="93"/>
    </row>
    <row r="20" spans="7:9" ht="12.75">
      <c r="G20" s="93"/>
      <c r="H20" s="93"/>
      <c r="I20" s="93"/>
    </row>
  </sheetData>
  <sheetProtection selectLockedCells="1" selectUnlockedCells="1"/>
  <conditionalFormatting sqref="C9 C14 F11 F16 I13 L15">
    <cfRule type="expression" priority="1" dxfId="0" stopIfTrue="1">
      <formula>(C2&gt;0)</formula>
    </cfRule>
  </conditionalFormatting>
  <conditionalFormatting sqref="I18">
    <cfRule type="expression" priority="2" dxfId="0" stopIfTrue="1">
      <formula>(I12&gt;0)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5111526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J37"/>
  <sheetViews>
    <sheetView zoomScale="110" zoomScaleNormal="110" workbookViewId="0" topLeftCell="A4">
      <selection activeCell="M30" sqref="M30"/>
    </sheetView>
  </sheetViews>
  <sheetFormatPr defaultColWidth="9.140625" defaultRowHeight="12.75"/>
  <cols>
    <col min="3" max="3" width="10.8515625" style="0" customWidth="1"/>
    <col min="4" max="5" width="11.421875" style="0" customWidth="1"/>
    <col min="6" max="6" width="11.8515625" style="0" customWidth="1"/>
    <col min="7" max="7" width="9.28125" style="0" customWidth="1"/>
    <col min="8" max="8" width="9.8515625" style="0" customWidth="1"/>
    <col min="9" max="9" width="10.421875" style="0" customWidth="1"/>
    <col min="10" max="10" width="10.57421875" style="0" customWidth="1"/>
  </cols>
  <sheetData>
    <row r="2" spans="3:5" ht="12.75">
      <c r="C2" s="103" t="s">
        <v>64</v>
      </c>
      <c r="D2" s="103"/>
      <c r="E2" s="103"/>
    </row>
    <row r="6" ht="12.75">
      <c r="A6" t="s">
        <v>53</v>
      </c>
    </row>
    <row r="7" spans="1:4" ht="12.75">
      <c r="A7" s="123" t="s">
        <v>65</v>
      </c>
      <c r="B7" s="120">
        <v>10</v>
      </c>
      <c r="C7" s="120">
        <v>11</v>
      </c>
      <c r="D7" s="120">
        <v>12</v>
      </c>
    </row>
    <row r="8" spans="1:7" ht="12.75">
      <c r="A8" s="123"/>
      <c r="B8" s="120"/>
      <c r="C8" s="120"/>
      <c r="D8" s="120"/>
      <c r="G8" t="s">
        <v>53</v>
      </c>
    </row>
    <row r="9" spans="1:10" ht="12.75">
      <c r="A9" s="120">
        <v>1</v>
      </c>
      <c r="B9" s="124" t="s">
        <v>66</v>
      </c>
      <c r="C9" s="120" t="s">
        <v>67</v>
      </c>
      <c r="D9" s="120" t="s">
        <v>68</v>
      </c>
      <c r="G9" s="123" t="s">
        <v>65</v>
      </c>
      <c r="H9" s="120">
        <v>10</v>
      </c>
      <c r="I9" s="120">
        <v>11</v>
      </c>
      <c r="J9" s="120">
        <v>12</v>
      </c>
    </row>
    <row r="10" spans="1:10" ht="12.75">
      <c r="A10" s="120"/>
      <c r="B10" s="120"/>
      <c r="C10" s="120"/>
      <c r="D10" s="120"/>
      <c r="G10" s="123"/>
      <c r="H10" s="120"/>
      <c r="I10" s="120"/>
      <c r="J10" s="120"/>
    </row>
    <row r="11" spans="1:10" ht="12.75">
      <c r="A11" s="120">
        <v>2</v>
      </c>
      <c r="B11" s="120" t="s">
        <v>69</v>
      </c>
      <c r="C11" s="120" t="s">
        <v>70</v>
      </c>
      <c r="D11" s="124" t="s">
        <v>71</v>
      </c>
      <c r="G11" s="120">
        <v>1</v>
      </c>
      <c r="H11" s="124" t="s">
        <v>66</v>
      </c>
      <c r="I11" s="120" t="s">
        <v>67</v>
      </c>
      <c r="J11" s="120" t="s">
        <v>68</v>
      </c>
    </row>
    <row r="12" spans="1:10" ht="12.75">
      <c r="A12" s="120"/>
      <c r="B12" s="120"/>
      <c r="C12" s="120"/>
      <c r="D12" s="120"/>
      <c r="G12" s="120"/>
      <c r="H12" s="120"/>
      <c r="I12" s="120"/>
      <c r="J12" s="120"/>
    </row>
    <row r="13" spans="1:10" ht="12.75">
      <c r="A13" s="120">
        <v>3</v>
      </c>
      <c r="B13" s="120" t="s">
        <v>72</v>
      </c>
      <c r="C13" s="120" t="s">
        <v>73</v>
      </c>
      <c r="D13" s="120" t="s">
        <v>74</v>
      </c>
      <c r="G13" s="120">
        <v>2</v>
      </c>
      <c r="H13" s="120" t="s">
        <v>69</v>
      </c>
      <c r="I13" s="120" t="s">
        <v>70</v>
      </c>
      <c r="J13" s="124" t="s">
        <v>71</v>
      </c>
    </row>
    <row r="14" spans="1:10" ht="12.75">
      <c r="A14" s="120"/>
      <c r="B14" s="120"/>
      <c r="C14" s="120"/>
      <c r="D14" s="120"/>
      <c r="G14" s="120"/>
      <c r="H14" s="120"/>
      <c r="I14" s="120"/>
      <c r="J14" s="120"/>
    </row>
    <row r="15" spans="1:10" ht="12.75">
      <c r="A15" s="120">
        <v>4</v>
      </c>
      <c r="B15" s="120" t="s">
        <v>75</v>
      </c>
      <c r="C15" s="120" t="s">
        <v>76</v>
      </c>
      <c r="D15" s="120" t="s">
        <v>77</v>
      </c>
      <c r="G15" s="120">
        <v>3</v>
      </c>
      <c r="H15" s="120" t="s">
        <v>72</v>
      </c>
      <c r="I15" s="120" t="s">
        <v>73</v>
      </c>
      <c r="J15" s="120" t="s">
        <v>74</v>
      </c>
    </row>
    <row r="16" spans="1:10" ht="12.75">
      <c r="A16" s="120"/>
      <c r="B16" s="120"/>
      <c r="C16" s="120"/>
      <c r="D16" s="120"/>
      <c r="G16" s="120"/>
      <c r="H16" s="120"/>
      <c r="I16" s="120"/>
      <c r="J16" s="120"/>
    </row>
    <row r="17" spans="1:10" ht="12.75">
      <c r="A17" s="120">
        <v>5</v>
      </c>
      <c r="B17" s="120" t="s">
        <v>78</v>
      </c>
      <c r="C17" s="124" t="s">
        <v>79</v>
      </c>
      <c r="D17" s="120" t="s">
        <v>80</v>
      </c>
      <c r="G17" s="120">
        <v>4</v>
      </c>
      <c r="H17" s="120" t="s">
        <v>75</v>
      </c>
      <c r="I17" s="120" t="s">
        <v>76</v>
      </c>
      <c r="J17" s="120" t="s">
        <v>77</v>
      </c>
    </row>
    <row r="18" spans="1:10" ht="12.75">
      <c r="A18" s="120"/>
      <c r="B18" s="120"/>
      <c r="C18" s="120"/>
      <c r="D18" s="120"/>
      <c r="G18" s="120"/>
      <c r="H18" s="120"/>
      <c r="I18" s="120"/>
      <c r="J18" s="120"/>
    </row>
    <row r="19" spans="7:10" ht="12.75">
      <c r="G19" s="120">
        <v>5</v>
      </c>
      <c r="H19" s="120" t="s">
        <v>78</v>
      </c>
      <c r="I19" s="124" t="s">
        <v>79</v>
      </c>
      <c r="J19" s="120" t="s">
        <v>80</v>
      </c>
    </row>
    <row r="20" spans="7:10" ht="12.75">
      <c r="G20" s="120"/>
      <c r="H20" s="120"/>
      <c r="I20" s="120"/>
      <c r="J20" s="120"/>
    </row>
    <row r="23" ht="12.75">
      <c r="A23" t="s">
        <v>53</v>
      </c>
    </row>
    <row r="24" spans="1:4" ht="12.75">
      <c r="A24" s="123" t="s">
        <v>65</v>
      </c>
      <c r="B24" s="120">
        <v>10</v>
      </c>
      <c r="C24" s="120">
        <v>11</v>
      </c>
      <c r="D24" s="120">
        <v>12</v>
      </c>
    </row>
    <row r="25" spans="1:7" ht="12.75">
      <c r="A25" s="123"/>
      <c r="B25" s="120"/>
      <c r="C25" s="120"/>
      <c r="D25" s="120"/>
      <c r="G25" t="s">
        <v>53</v>
      </c>
    </row>
    <row r="26" spans="1:10" ht="12.75">
      <c r="A26" s="120">
        <v>1</v>
      </c>
      <c r="B26" s="124" t="s">
        <v>66</v>
      </c>
      <c r="C26" s="120" t="s">
        <v>67</v>
      </c>
      <c r="D26" s="120" t="s">
        <v>68</v>
      </c>
      <c r="G26" s="123" t="s">
        <v>65</v>
      </c>
      <c r="H26" s="120">
        <v>10</v>
      </c>
      <c r="I26" s="120">
        <v>11</v>
      </c>
      <c r="J26" s="120">
        <v>12</v>
      </c>
    </row>
    <row r="27" spans="1:10" ht="12.75">
      <c r="A27" s="120"/>
      <c r="B27" s="120"/>
      <c r="C27" s="120"/>
      <c r="D27" s="120"/>
      <c r="G27" s="123"/>
      <c r="H27" s="120"/>
      <c r="I27" s="120"/>
      <c r="J27" s="120"/>
    </row>
    <row r="28" spans="1:10" ht="12.75">
      <c r="A28" s="120">
        <v>2</v>
      </c>
      <c r="B28" s="120" t="s">
        <v>69</v>
      </c>
      <c r="C28" s="120" t="s">
        <v>70</v>
      </c>
      <c r="D28" s="124" t="s">
        <v>71</v>
      </c>
      <c r="G28" s="120">
        <v>1</v>
      </c>
      <c r="H28" s="124" t="s">
        <v>66</v>
      </c>
      <c r="I28" s="120" t="s">
        <v>67</v>
      </c>
      <c r="J28" s="120" t="s">
        <v>68</v>
      </c>
    </row>
    <row r="29" spans="1:10" ht="12.75">
      <c r="A29" s="120"/>
      <c r="B29" s="120"/>
      <c r="C29" s="120"/>
      <c r="D29" s="120"/>
      <c r="G29" s="120"/>
      <c r="H29" s="120"/>
      <c r="I29" s="120"/>
      <c r="J29" s="120"/>
    </row>
    <row r="30" spans="1:10" ht="12.75">
      <c r="A30" s="120">
        <v>3</v>
      </c>
      <c r="B30" s="120" t="s">
        <v>72</v>
      </c>
      <c r="C30" s="120" t="s">
        <v>73</v>
      </c>
      <c r="D30" s="120" t="s">
        <v>74</v>
      </c>
      <c r="G30" s="120">
        <v>2</v>
      </c>
      <c r="H30" s="120" t="s">
        <v>69</v>
      </c>
      <c r="I30" s="120" t="s">
        <v>70</v>
      </c>
      <c r="J30" s="124" t="s">
        <v>71</v>
      </c>
    </row>
    <row r="31" spans="1:10" ht="12.75">
      <c r="A31" s="120"/>
      <c r="B31" s="120"/>
      <c r="C31" s="120"/>
      <c r="D31" s="120"/>
      <c r="G31" s="120"/>
      <c r="H31" s="120"/>
      <c r="I31" s="120"/>
      <c r="J31" s="120"/>
    </row>
    <row r="32" spans="1:10" ht="12.75">
      <c r="A32" s="120">
        <v>4</v>
      </c>
      <c r="B32" s="120" t="s">
        <v>75</v>
      </c>
      <c r="C32" s="120" t="s">
        <v>76</v>
      </c>
      <c r="D32" s="120" t="s">
        <v>77</v>
      </c>
      <c r="G32" s="120">
        <v>3</v>
      </c>
      <c r="H32" s="120" t="s">
        <v>72</v>
      </c>
      <c r="I32" s="120" t="s">
        <v>73</v>
      </c>
      <c r="J32" s="120" t="s">
        <v>74</v>
      </c>
    </row>
    <row r="33" spans="1:10" ht="12.75">
      <c r="A33" s="120"/>
      <c r="B33" s="120"/>
      <c r="C33" s="120"/>
      <c r="D33" s="120"/>
      <c r="G33" s="120"/>
      <c r="H33" s="120"/>
      <c r="I33" s="120"/>
      <c r="J33" s="120"/>
    </row>
    <row r="34" spans="1:10" ht="12.75">
      <c r="A34" s="120">
        <v>5</v>
      </c>
      <c r="B34" s="120" t="s">
        <v>78</v>
      </c>
      <c r="C34" s="124" t="s">
        <v>79</v>
      </c>
      <c r="D34" s="120" t="s">
        <v>80</v>
      </c>
      <c r="G34" s="120">
        <v>4</v>
      </c>
      <c r="H34" s="120" t="s">
        <v>75</v>
      </c>
      <c r="I34" s="120" t="s">
        <v>76</v>
      </c>
      <c r="J34" s="120" t="s">
        <v>77</v>
      </c>
    </row>
    <row r="35" spans="1:10" ht="12.75">
      <c r="A35" s="120"/>
      <c r="B35" s="120"/>
      <c r="C35" s="120"/>
      <c r="D35" s="120"/>
      <c r="G35" s="120"/>
      <c r="H35" s="120"/>
      <c r="I35" s="120"/>
      <c r="J35" s="120"/>
    </row>
    <row r="36" spans="7:10" ht="12.75">
      <c r="G36" s="120">
        <v>5</v>
      </c>
      <c r="H36" s="120" t="s">
        <v>78</v>
      </c>
      <c r="I36" s="124" t="s">
        <v>79</v>
      </c>
      <c r="J36" s="120" t="s">
        <v>80</v>
      </c>
    </row>
    <row r="37" spans="7:10" ht="12.75">
      <c r="G37" s="120"/>
      <c r="H37" s="120"/>
      <c r="I37" s="120"/>
      <c r="J37" s="120"/>
    </row>
  </sheetData>
  <sheetProtection selectLockedCells="1" selectUnlockedCells="1"/>
  <mergeCells count="96">
    <mergeCell ref="A7:A8"/>
    <mergeCell ref="B7:B8"/>
    <mergeCell ref="C7:C8"/>
    <mergeCell ref="D7:D8"/>
    <mergeCell ref="A9:A10"/>
    <mergeCell ref="B9:B10"/>
    <mergeCell ref="C9:C10"/>
    <mergeCell ref="D9:D10"/>
    <mergeCell ref="G9:G10"/>
    <mergeCell ref="H9:H10"/>
    <mergeCell ref="I9:I10"/>
    <mergeCell ref="J9:J10"/>
    <mergeCell ref="A11:A12"/>
    <mergeCell ref="B11:B12"/>
    <mergeCell ref="C11:C12"/>
    <mergeCell ref="D11:D12"/>
    <mergeCell ref="G11:G12"/>
    <mergeCell ref="H11:H12"/>
    <mergeCell ref="I11:I12"/>
    <mergeCell ref="J11:J12"/>
    <mergeCell ref="A13:A14"/>
    <mergeCell ref="B13:B14"/>
    <mergeCell ref="C13:C14"/>
    <mergeCell ref="D13:D14"/>
    <mergeCell ref="G13:G14"/>
    <mergeCell ref="H13:H14"/>
    <mergeCell ref="I13:I14"/>
    <mergeCell ref="J13:J14"/>
    <mergeCell ref="A15:A16"/>
    <mergeCell ref="B15:B16"/>
    <mergeCell ref="C15:C16"/>
    <mergeCell ref="D15:D16"/>
    <mergeCell ref="G15:G16"/>
    <mergeCell ref="H15:H16"/>
    <mergeCell ref="I15:I16"/>
    <mergeCell ref="J15:J16"/>
    <mergeCell ref="A17:A18"/>
    <mergeCell ref="B17:B18"/>
    <mergeCell ref="C17:C18"/>
    <mergeCell ref="D17:D18"/>
    <mergeCell ref="G17:G18"/>
    <mergeCell ref="H17:H18"/>
    <mergeCell ref="I17:I18"/>
    <mergeCell ref="J17:J18"/>
    <mergeCell ref="G19:G20"/>
    <mergeCell ref="H19:H20"/>
    <mergeCell ref="I19:I20"/>
    <mergeCell ref="J19:J20"/>
    <mergeCell ref="A24:A25"/>
    <mergeCell ref="B24:B25"/>
    <mergeCell ref="C24:C25"/>
    <mergeCell ref="D24:D25"/>
    <mergeCell ref="A26:A27"/>
    <mergeCell ref="B26:B27"/>
    <mergeCell ref="C26:C27"/>
    <mergeCell ref="D26:D27"/>
    <mergeCell ref="G26:G27"/>
    <mergeCell ref="H26:H27"/>
    <mergeCell ref="I26:I27"/>
    <mergeCell ref="J26:J27"/>
    <mergeCell ref="A28:A29"/>
    <mergeCell ref="B28:B29"/>
    <mergeCell ref="C28:C29"/>
    <mergeCell ref="D28:D29"/>
    <mergeCell ref="G28:G29"/>
    <mergeCell ref="H28:H29"/>
    <mergeCell ref="I28:I29"/>
    <mergeCell ref="J28:J29"/>
    <mergeCell ref="A30:A31"/>
    <mergeCell ref="B30:B31"/>
    <mergeCell ref="C30:C31"/>
    <mergeCell ref="D30:D31"/>
    <mergeCell ref="G30:G31"/>
    <mergeCell ref="H30:H31"/>
    <mergeCell ref="I30:I31"/>
    <mergeCell ref="J30:J31"/>
    <mergeCell ref="A32:A33"/>
    <mergeCell ref="B32:B33"/>
    <mergeCell ref="C32:C33"/>
    <mergeCell ref="D32:D33"/>
    <mergeCell ref="G32:G33"/>
    <mergeCell ref="H32:H33"/>
    <mergeCell ref="I32:I33"/>
    <mergeCell ref="J32:J33"/>
    <mergeCell ref="A34:A35"/>
    <mergeCell ref="B34:B35"/>
    <mergeCell ref="C34:C35"/>
    <mergeCell ref="D34:D35"/>
    <mergeCell ref="G34:G35"/>
    <mergeCell ref="H34:H35"/>
    <mergeCell ref="I34:I35"/>
    <mergeCell ref="J34:J35"/>
    <mergeCell ref="G36:G37"/>
    <mergeCell ref="H36:H37"/>
    <mergeCell ref="I36:I37"/>
    <mergeCell ref="J36:J37"/>
  </mergeCells>
  <printOptions/>
  <pageMargins left="0.017361111111111112" right="0.050694444444444445" top="0.46875" bottom="0.5305555555555556" header="0.5118055555555555" footer="0.5118055555555555"/>
  <pageSetup horizontalDpi="300" verticalDpi="300" orientation="landscape" paperSize="9" scale="9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2:K57"/>
  <sheetViews>
    <sheetView zoomScale="85" zoomScaleNormal="85" workbookViewId="0" topLeftCell="A1">
      <selection activeCell="P42" sqref="P42"/>
    </sheetView>
  </sheetViews>
  <sheetFormatPr defaultColWidth="9.140625" defaultRowHeight="12.75"/>
  <cols>
    <col min="11" max="11" width="9.7109375" style="0" customWidth="1"/>
  </cols>
  <sheetData>
    <row r="2" ht="12.75">
      <c r="B2" s="103" t="s">
        <v>81</v>
      </c>
    </row>
    <row r="4" ht="12.75">
      <c r="C4" s="103" t="s">
        <v>82</v>
      </c>
    </row>
    <row r="6" spans="2:11" ht="12.75">
      <c r="B6" s="117" t="s">
        <v>83</v>
      </c>
      <c r="C6" s="117">
        <v>1</v>
      </c>
      <c r="D6" s="125">
        <v>2</v>
      </c>
      <c r="E6" s="117">
        <v>3</v>
      </c>
      <c r="F6" s="125">
        <v>4</v>
      </c>
      <c r="G6" s="117">
        <v>5</v>
      </c>
      <c r="H6" s="117">
        <v>6</v>
      </c>
      <c r="I6" s="117" t="s">
        <v>84</v>
      </c>
      <c r="J6" s="117" t="s">
        <v>85</v>
      </c>
      <c r="K6" s="126" t="s">
        <v>86</v>
      </c>
    </row>
    <row r="7" spans="2:11" ht="12.75">
      <c r="B7" s="127"/>
      <c r="C7" s="127"/>
      <c r="D7" s="128"/>
      <c r="E7" s="127"/>
      <c r="F7" s="129"/>
      <c r="G7" s="127"/>
      <c r="H7" s="127"/>
      <c r="I7" s="127"/>
      <c r="J7" s="127"/>
      <c r="K7" s="127"/>
    </row>
    <row r="8" spans="2:11" ht="12.75">
      <c r="B8" s="117"/>
      <c r="C8" s="117"/>
      <c r="D8" s="125"/>
      <c r="E8" s="117"/>
      <c r="F8" s="127"/>
      <c r="G8" s="117"/>
      <c r="H8" s="117"/>
      <c r="I8" s="117"/>
      <c r="J8" s="117"/>
      <c r="K8" s="117"/>
    </row>
    <row r="9" spans="2:11" ht="12.75">
      <c r="B9" s="111"/>
      <c r="C9" s="111"/>
      <c r="D9" s="129"/>
      <c r="E9" s="111"/>
      <c r="F9" s="129"/>
      <c r="G9" s="111"/>
      <c r="H9" s="111"/>
      <c r="I9" s="111"/>
      <c r="J9" s="111"/>
      <c r="K9" s="111"/>
    </row>
    <row r="10" spans="2:11" ht="12.75">
      <c r="B10" s="127"/>
      <c r="C10" s="127"/>
      <c r="D10" s="128"/>
      <c r="E10" s="127"/>
      <c r="F10" s="128"/>
      <c r="G10" s="127"/>
      <c r="H10" s="127"/>
      <c r="I10" s="127"/>
      <c r="J10" s="127"/>
      <c r="K10" s="127"/>
    </row>
    <row r="11" spans="2:11" ht="12.75">
      <c r="B11" s="111" t="s">
        <v>87</v>
      </c>
      <c r="C11" s="111"/>
      <c r="D11" s="129"/>
      <c r="E11" s="111"/>
      <c r="F11" s="129"/>
      <c r="G11" s="111"/>
      <c r="H11" s="111"/>
      <c r="I11" s="111"/>
      <c r="J11" s="111"/>
      <c r="K11" s="111"/>
    </row>
    <row r="13" spans="2:9" ht="12.75">
      <c r="B13" s="117"/>
      <c r="C13" s="117">
        <v>7</v>
      </c>
      <c r="D13" s="125">
        <v>8</v>
      </c>
      <c r="E13" s="117">
        <v>9</v>
      </c>
      <c r="F13" s="125">
        <v>10</v>
      </c>
      <c r="G13" s="117">
        <v>11</v>
      </c>
      <c r="H13" s="117">
        <v>12</v>
      </c>
      <c r="I13" s="117">
        <v>13</v>
      </c>
    </row>
    <row r="14" spans="2:9" ht="12.75">
      <c r="B14" s="127"/>
      <c r="C14" s="127"/>
      <c r="D14" s="128"/>
      <c r="E14" s="127"/>
      <c r="F14" s="128"/>
      <c r="G14" s="127"/>
      <c r="H14" s="127"/>
      <c r="I14" s="127"/>
    </row>
    <row r="15" spans="2:9" ht="12.75">
      <c r="B15" s="117"/>
      <c r="C15" s="117"/>
      <c r="D15" s="125"/>
      <c r="E15" s="117"/>
      <c r="F15" s="125"/>
      <c r="G15" s="117"/>
      <c r="H15" s="117"/>
      <c r="I15" s="117"/>
    </row>
    <row r="16" spans="2:9" ht="12.75">
      <c r="B16" s="111"/>
      <c r="C16" s="111"/>
      <c r="D16" s="129"/>
      <c r="E16" s="111"/>
      <c r="F16" s="129"/>
      <c r="G16" s="111"/>
      <c r="H16" s="111"/>
      <c r="I16" s="111"/>
    </row>
    <row r="17" spans="2:9" ht="12.75">
      <c r="B17" s="127"/>
      <c r="C17" s="127"/>
      <c r="D17" s="128"/>
      <c r="E17" s="127"/>
      <c r="F17" s="128"/>
      <c r="G17" s="127"/>
      <c r="H17" s="127"/>
      <c r="I17" s="127"/>
    </row>
    <row r="18" spans="2:9" ht="12.75">
      <c r="B18" s="111" t="s">
        <v>57</v>
      </c>
      <c r="C18" s="111"/>
      <c r="D18" s="129"/>
      <c r="E18" s="111"/>
      <c r="F18" s="129"/>
      <c r="G18" s="111"/>
      <c r="H18" s="111"/>
      <c r="I18" s="111"/>
    </row>
    <row r="19" spans="2:9" ht="12.75">
      <c r="B19" s="127"/>
      <c r="C19" s="127"/>
      <c r="D19" s="128"/>
      <c r="E19" s="127"/>
      <c r="F19" s="128"/>
      <c r="G19" s="127"/>
      <c r="H19" s="127"/>
      <c r="I19" s="127"/>
    </row>
    <row r="20" spans="2:9" ht="12.75">
      <c r="B20" s="111" t="s">
        <v>87</v>
      </c>
      <c r="C20" s="111"/>
      <c r="D20" s="129"/>
      <c r="E20" s="111"/>
      <c r="F20" s="129"/>
      <c r="G20" s="111"/>
      <c r="H20" s="111"/>
      <c r="I20" s="111"/>
    </row>
    <row r="36" spans="2:3" ht="12.75">
      <c r="B36" s="103" t="s">
        <v>81</v>
      </c>
      <c r="C36" s="103"/>
    </row>
    <row r="38" ht="12.75">
      <c r="C38" s="103" t="s">
        <v>82</v>
      </c>
    </row>
    <row r="40" spans="2:11" ht="12.75">
      <c r="B40" s="117" t="s">
        <v>83</v>
      </c>
      <c r="C40" s="117">
        <v>1</v>
      </c>
      <c r="D40" s="125">
        <v>2</v>
      </c>
      <c r="E40" s="117">
        <v>3</v>
      </c>
      <c r="F40" s="125">
        <v>4</v>
      </c>
      <c r="G40" s="117">
        <v>5</v>
      </c>
      <c r="H40" s="117">
        <v>6</v>
      </c>
      <c r="I40" s="117" t="s">
        <v>84</v>
      </c>
      <c r="J40" s="117" t="s">
        <v>85</v>
      </c>
      <c r="K40" s="126" t="s">
        <v>86</v>
      </c>
    </row>
    <row r="41" spans="2:11" ht="12.75">
      <c r="B41" s="127"/>
      <c r="C41" s="127"/>
      <c r="D41" s="128"/>
      <c r="E41" s="127"/>
      <c r="F41" s="128"/>
      <c r="G41" s="127"/>
      <c r="H41" s="127"/>
      <c r="I41" s="127"/>
      <c r="J41" s="127"/>
      <c r="K41" s="127"/>
    </row>
    <row r="42" spans="2:11" ht="12.75">
      <c r="B42" s="117"/>
      <c r="C42" s="117"/>
      <c r="D42" s="125"/>
      <c r="E42" s="117"/>
      <c r="F42" s="125"/>
      <c r="G42" s="117"/>
      <c r="H42" s="117"/>
      <c r="I42" s="117"/>
      <c r="J42" s="117"/>
      <c r="K42" s="117"/>
    </row>
    <row r="43" spans="2:11" ht="12.75">
      <c r="B43" s="111"/>
      <c r="C43" s="111"/>
      <c r="D43" s="129"/>
      <c r="E43" s="111"/>
      <c r="F43" s="129"/>
      <c r="G43" s="111"/>
      <c r="H43" s="111"/>
      <c r="I43" s="111"/>
      <c r="J43" s="111"/>
      <c r="K43" s="111"/>
    </row>
    <row r="44" spans="2:11" ht="12.75">
      <c r="B44" s="127"/>
      <c r="C44" s="127"/>
      <c r="D44" s="128"/>
      <c r="E44" s="127"/>
      <c r="F44" s="128"/>
      <c r="G44" s="127"/>
      <c r="H44" s="127"/>
      <c r="I44" s="127"/>
      <c r="J44" s="127"/>
      <c r="K44" s="127"/>
    </row>
    <row r="45" spans="2:11" ht="12.75">
      <c r="B45" s="111" t="s">
        <v>87</v>
      </c>
      <c r="C45" s="111"/>
      <c r="D45" s="129"/>
      <c r="E45" s="111"/>
      <c r="F45" s="129"/>
      <c r="G45" s="111"/>
      <c r="H45" s="111"/>
      <c r="I45" s="111"/>
      <c r="J45" s="111"/>
      <c r="K45" s="111"/>
    </row>
    <row r="50" spans="2:9" ht="12.75">
      <c r="B50" s="117"/>
      <c r="C50" s="117">
        <v>7</v>
      </c>
      <c r="D50" s="125">
        <v>8</v>
      </c>
      <c r="E50" s="117">
        <v>9</v>
      </c>
      <c r="F50" s="125">
        <v>10</v>
      </c>
      <c r="G50" s="117">
        <v>11</v>
      </c>
      <c r="H50" s="117">
        <v>12</v>
      </c>
      <c r="I50" s="117">
        <v>13</v>
      </c>
    </row>
    <row r="51" spans="2:9" ht="12.75">
      <c r="B51" s="127"/>
      <c r="C51" s="127"/>
      <c r="D51" s="128"/>
      <c r="E51" s="127"/>
      <c r="F51" s="128"/>
      <c r="G51" s="127"/>
      <c r="H51" s="127"/>
      <c r="I51" s="127"/>
    </row>
    <row r="52" spans="2:9" ht="12.75">
      <c r="B52" s="117"/>
      <c r="C52" s="117"/>
      <c r="D52" s="125"/>
      <c r="E52" s="117"/>
      <c r="F52" s="125"/>
      <c r="G52" s="117"/>
      <c r="H52" s="117"/>
      <c r="I52" s="117"/>
    </row>
    <row r="53" spans="2:9" ht="12.75">
      <c r="B53" s="111"/>
      <c r="C53" s="111"/>
      <c r="D53" s="129"/>
      <c r="E53" s="111"/>
      <c r="F53" s="129"/>
      <c r="G53" s="111"/>
      <c r="H53" s="111"/>
      <c r="I53" s="111"/>
    </row>
    <row r="54" spans="2:9" ht="12.75">
      <c r="B54" s="127"/>
      <c r="C54" s="127"/>
      <c r="D54" s="128"/>
      <c r="E54" s="127"/>
      <c r="F54" s="128"/>
      <c r="G54" s="127"/>
      <c r="H54" s="127"/>
      <c r="I54" s="127"/>
    </row>
    <row r="55" spans="2:9" ht="12.75">
      <c r="B55" s="111" t="s">
        <v>57</v>
      </c>
      <c r="C55" s="111"/>
      <c r="D55" s="129"/>
      <c r="E55" s="111"/>
      <c r="F55" s="129"/>
      <c r="G55" s="111"/>
      <c r="H55" s="111"/>
      <c r="I55" s="111"/>
    </row>
    <row r="56" spans="2:9" ht="12.75">
      <c r="B56" s="127"/>
      <c r="C56" s="127"/>
      <c r="D56" s="128"/>
      <c r="E56" s="127"/>
      <c r="F56" s="128"/>
      <c r="G56" s="127"/>
      <c r="H56" s="127"/>
      <c r="I56" s="127"/>
    </row>
    <row r="57" spans="2:9" ht="12.75">
      <c r="B57" s="111" t="s">
        <v>87</v>
      </c>
      <c r="C57" s="111"/>
      <c r="D57" s="129"/>
      <c r="E57" s="111"/>
      <c r="F57" s="129"/>
      <c r="G57" s="111"/>
      <c r="H57" s="111"/>
      <c r="I57" s="111"/>
    </row>
  </sheetData>
  <sheetProtection selectLockedCells="1" selectUnlockedCells="1"/>
  <printOptions/>
  <pageMargins left="0.017361111111111112" right="0.050694444444444445" top="0.46875" bottom="0.5305555555555556" header="0.5118055555555555" footer="0.5118055555555555"/>
  <pageSetup horizontalDpi="300" verticalDpi="3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G26"/>
  <sheetViews>
    <sheetView zoomScale="110" zoomScaleNormal="110" workbookViewId="0" topLeftCell="A1">
      <selection activeCell="H18" sqref="H18"/>
    </sheetView>
  </sheetViews>
  <sheetFormatPr defaultColWidth="11.421875" defaultRowHeight="12.75"/>
  <cols>
    <col min="1" max="1" width="10.140625" style="0" customWidth="1"/>
    <col min="2" max="2" width="21.140625" style="0" customWidth="1"/>
    <col min="3" max="3" width="17.00390625" style="0" customWidth="1"/>
    <col min="4" max="5" width="11.57421875" style="0" customWidth="1"/>
    <col min="6" max="6" width="25.8515625" style="0" customWidth="1"/>
    <col min="7" max="7" width="18.7109375" style="0" customWidth="1"/>
    <col min="8" max="16384" width="11.57421875" style="0" customWidth="1"/>
  </cols>
  <sheetData>
    <row r="1" spans="2:7" ht="12.75">
      <c r="B1" s="130"/>
      <c r="C1" s="130"/>
      <c r="D1" s="130"/>
      <c r="F1" s="130"/>
      <c r="G1" s="130"/>
    </row>
    <row r="2" spans="1:7" ht="12.75">
      <c r="A2" s="131" t="s">
        <v>83</v>
      </c>
      <c r="B2" s="131" t="s">
        <v>6</v>
      </c>
      <c r="C2" s="131"/>
      <c r="D2" s="130"/>
      <c r="E2" s="131" t="s">
        <v>83</v>
      </c>
      <c r="F2" s="132" t="s">
        <v>6</v>
      </c>
      <c r="G2" s="131"/>
    </row>
    <row r="3" spans="1:7" ht="12.75">
      <c r="A3" s="131">
        <v>1</v>
      </c>
      <c r="B3" s="132" t="s">
        <v>40</v>
      </c>
      <c r="C3" s="131"/>
      <c r="D3" s="130"/>
      <c r="E3" s="131">
        <v>1</v>
      </c>
      <c r="F3" s="132" t="s">
        <v>51</v>
      </c>
      <c r="G3" s="131"/>
    </row>
    <row r="4" spans="1:7" ht="12.75">
      <c r="A4" s="131">
        <v>2</v>
      </c>
      <c r="B4" s="132" t="s">
        <v>47</v>
      </c>
      <c r="C4" s="131"/>
      <c r="D4" s="130"/>
      <c r="E4" s="131">
        <v>2</v>
      </c>
      <c r="F4" s="132" t="s">
        <v>88</v>
      </c>
      <c r="G4" s="131"/>
    </row>
    <row r="5" spans="1:7" ht="12.75">
      <c r="A5" s="131">
        <v>3</v>
      </c>
      <c r="B5" s="132" t="s">
        <v>27</v>
      </c>
      <c r="C5" s="131"/>
      <c r="D5" s="130"/>
      <c r="E5" s="131">
        <v>3</v>
      </c>
      <c r="F5" s="132" t="s">
        <v>50</v>
      </c>
      <c r="G5" s="131"/>
    </row>
    <row r="6" spans="1:7" ht="12.75">
      <c r="A6" s="131">
        <v>4</v>
      </c>
      <c r="B6" s="132" t="s">
        <v>30</v>
      </c>
      <c r="C6" s="131"/>
      <c r="D6" s="130"/>
      <c r="E6" s="131">
        <v>4</v>
      </c>
      <c r="F6" s="132" t="s">
        <v>14</v>
      </c>
      <c r="G6" s="131"/>
    </row>
    <row r="7" spans="1:7" ht="12.75">
      <c r="A7" s="131">
        <v>5</v>
      </c>
      <c r="B7" s="133" t="s">
        <v>46</v>
      </c>
      <c r="C7" s="131"/>
      <c r="D7" s="130"/>
      <c r="E7" s="131">
        <v>5</v>
      </c>
      <c r="F7" s="134" t="s">
        <v>32</v>
      </c>
      <c r="G7" s="131"/>
    </row>
    <row r="8" spans="1:7" ht="12.75">
      <c r="A8" s="131">
        <v>6</v>
      </c>
      <c r="B8" s="132" t="s">
        <v>45</v>
      </c>
      <c r="C8" s="131"/>
      <c r="D8" s="130"/>
      <c r="E8" s="131">
        <v>6</v>
      </c>
      <c r="F8" s="132" t="s">
        <v>89</v>
      </c>
      <c r="G8" s="131"/>
    </row>
    <row r="9" spans="1:7" ht="12.75">
      <c r="A9" s="131">
        <v>7</v>
      </c>
      <c r="B9" s="132" t="s">
        <v>31</v>
      </c>
      <c r="C9" s="131"/>
      <c r="D9" s="130"/>
      <c r="E9" s="131">
        <v>7</v>
      </c>
      <c r="F9" s="132" t="s">
        <v>25</v>
      </c>
      <c r="G9" s="131"/>
    </row>
    <row r="10" spans="1:7" ht="12.75">
      <c r="A10" s="131">
        <v>8</v>
      </c>
      <c r="B10" s="132" t="s">
        <v>26</v>
      </c>
      <c r="C10" s="131"/>
      <c r="D10" s="130"/>
      <c r="E10" s="131">
        <v>8</v>
      </c>
      <c r="F10" s="132" t="s">
        <v>42</v>
      </c>
      <c r="G10" s="131"/>
    </row>
    <row r="11" spans="1:7" ht="12.75">
      <c r="A11" s="131">
        <v>9</v>
      </c>
      <c r="B11" s="132" t="s">
        <v>90</v>
      </c>
      <c r="C11" s="131"/>
      <c r="D11" s="130"/>
      <c r="E11" s="131">
        <v>9</v>
      </c>
      <c r="F11" s="132" t="s">
        <v>24</v>
      </c>
      <c r="G11" s="131"/>
    </row>
    <row r="12" spans="1:7" ht="12.75">
      <c r="A12" s="131">
        <v>10</v>
      </c>
      <c r="B12" s="132" t="s">
        <v>15</v>
      </c>
      <c r="C12" s="131"/>
      <c r="D12" s="130"/>
      <c r="E12" s="131">
        <v>10</v>
      </c>
      <c r="F12" s="135" t="s">
        <v>29</v>
      </c>
      <c r="G12" s="131"/>
    </row>
    <row r="13" spans="1:7" ht="12.75">
      <c r="A13" s="131">
        <v>11</v>
      </c>
      <c r="B13" s="132" t="s">
        <v>19</v>
      </c>
      <c r="C13" s="131" t="s">
        <v>91</v>
      </c>
      <c r="D13" s="130"/>
      <c r="E13" s="131">
        <v>11</v>
      </c>
      <c r="F13" s="103" t="s">
        <v>92</v>
      </c>
      <c r="G13" s="131"/>
    </row>
    <row r="14" spans="1:7" ht="12.75">
      <c r="A14" s="131">
        <v>12</v>
      </c>
      <c r="B14" s="103" t="s">
        <v>35</v>
      </c>
      <c r="C14" s="131"/>
      <c r="D14" s="130"/>
      <c r="E14" s="131">
        <v>12</v>
      </c>
      <c r="F14" s="132" t="s">
        <v>48</v>
      </c>
      <c r="G14" s="131"/>
    </row>
    <row r="15" spans="1:7" ht="12.75">
      <c r="A15" s="131">
        <v>13</v>
      </c>
      <c r="B15" s="132" t="s">
        <v>39</v>
      </c>
      <c r="C15" s="131"/>
      <c r="D15" s="130"/>
      <c r="E15" s="131">
        <v>13</v>
      </c>
      <c r="F15" s="134" t="s">
        <v>16</v>
      </c>
      <c r="G15" s="131"/>
    </row>
    <row r="16" spans="1:7" ht="12.75">
      <c r="A16" s="131">
        <v>14</v>
      </c>
      <c r="B16" s="133"/>
      <c r="C16" s="136"/>
      <c r="D16" s="130"/>
      <c r="E16" s="131">
        <v>14</v>
      </c>
      <c r="F16" s="132" t="s">
        <v>93</v>
      </c>
      <c r="G16" s="131"/>
    </row>
    <row r="17" spans="1:7" ht="12.75">
      <c r="A17" s="131">
        <v>15</v>
      </c>
      <c r="B17" s="137" t="s">
        <v>38</v>
      </c>
      <c r="C17" s="131"/>
      <c r="D17" s="130"/>
      <c r="E17" s="131">
        <v>15</v>
      </c>
      <c r="F17" s="132" t="s">
        <v>49</v>
      </c>
      <c r="G17" s="131"/>
    </row>
    <row r="18" spans="1:7" ht="12.75">
      <c r="A18" s="131">
        <v>16</v>
      </c>
      <c r="B18" s="132" t="s">
        <v>17</v>
      </c>
      <c r="C18" s="136"/>
      <c r="D18" s="130"/>
      <c r="E18" s="131">
        <v>16</v>
      </c>
      <c r="F18" s="134" t="s">
        <v>22</v>
      </c>
      <c r="G18" s="131"/>
    </row>
    <row r="19" spans="1:7" ht="12.75">
      <c r="A19" s="131">
        <v>17</v>
      </c>
      <c r="B19" s="103" t="s">
        <v>28</v>
      </c>
      <c r="C19" s="131" t="s">
        <v>91</v>
      </c>
      <c r="D19" s="130"/>
      <c r="E19" s="131">
        <v>17</v>
      </c>
      <c r="F19" s="132" t="s">
        <v>23</v>
      </c>
      <c r="G19" s="131"/>
    </row>
    <row r="20" spans="1:7" ht="12.75">
      <c r="A20" s="131">
        <v>18</v>
      </c>
      <c r="B20" s="132"/>
      <c r="C20" s="131"/>
      <c r="D20" s="130"/>
      <c r="E20" s="131">
        <v>18</v>
      </c>
      <c r="F20" s="132" t="s">
        <v>20</v>
      </c>
      <c r="G20" s="131"/>
    </row>
    <row r="21" spans="1:7" ht="12.75">
      <c r="A21" s="131">
        <v>19</v>
      </c>
      <c r="B21" s="132"/>
      <c r="C21" s="131"/>
      <c r="D21" s="130"/>
      <c r="E21" s="131">
        <v>19</v>
      </c>
      <c r="F21" s="134"/>
      <c r="G21" s="131"/>
    </row>
    <row r="22" spans="1:7" ht="12.75">
      <c r="A22" s="131">
        <v>20</v>
      </c>
      <c r="B22" s="103"/>
      <c r="C22" s="131"/>
      <c r="D22" s="130"/>
      <c r="E22" s="131">
        <v>20</v>
      </c>
      <c r="F22" s="132"/>
      <c r="G22" s="131"/>
    </row>
    <row r="23" spans="1:7" ht="12.75">
      <c r="A23" s="138">
        <v>21</v>
      </c>
      <c r="B23" s="133"/>
      <c r="C23" s="136"/>
      <c r="D23" s="130"/>
      <c r="E23" s="131">
        <v>21</v>
      </c>
      <c r="F23" s="132"/>
      <c r="G23" s="131"/>
    </row>
    <row r="24" spans="1:7" ht="12.75">
      <c r="A24" s="131">
        <v>22</v>
      </c>
      <c r="B24" s="137"/>
      <c r="C24" s="131"/>
      <c r="D24" s="130"/>
      <c r="E24" s="131">
        <v>22</v>
      </c>
      <c r="F24" s="135"/>
      <c r="G24" s="131"/>
    </row>
    <row r="25" spans="1:7" ht="12.75">
      <c r="A25" s="131">
        <v>23</v>
      </c>
      <c r="B25" s="132"/>
      <c r="C25" s="131"/>
      <c r="D25" s="130"/>
      <c r="E25" s="131">
        <v>23</v>
      </c>
      <c r="F25" s="132"/>
      <c r="G25" s="131"/>
    </row>
    <row r="26" spans="1:7" ht="12.75">
      <c r="A26" s="131">
        <v>24</v>
      </c>
      <c r="B26" s="132"/>
      <c r="C26" s="131"/>
      <c r="D26" s="130"/>
      <c r="E26" s="131">
        <v>24</v>
      </c>
      <c r="F26" s="132"/>
      <c r="G26" s="131"/>
    </row>
  </sheetData>
  <sheetProtection selectLockedCells="1" selectUnlockedCells="1"/>
  <printOptions/>
  <pageMargins left="0.7875" right="0.7875" top="0.570138888888889" bottom="1.0527777777777778" header="0.30486111111111114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S41"/>
  <sheetViews>
    <sheetView tabSelected="1" zoomScale="60" zoomScaleNormal="60" workbookViewId="0" topLeftCell="A1">
      <selection activeCell="V39" sqref="V39"/>
    </sheetView>
  </sheetViews>
  <sheetFormatPr defaultColWidth="11.421875" defaultRowHeight="12.75"/>
  <cols>
    <col min="1" max="1" width="6.421875" style="0" customWidth="1"/>
    <col min="2" max="2" width="19.8515625" style="0" customWidth="1"/>
    <col min="3" max="3" width="7.8515625" style="0" customWidth="1"/>
    <col min="4" max="4" width="7.28125" style="0" customWidth="1"/>
    <col min="5" max="5" width="5.7109375" style="0" customWidth="1"/>
    <col min="6" max="6" width="7.140625" style="0" customWidth="1"/>
    <col min="7" max="7" width="19.42187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7.421875" style="0" customWidth="1"/>
    <col min="19" max="19" width="6.28125" style="0" customWidth="1"/>
    <col min="20" max="16384" width="11.57421875" style="0" customWidth="1"/>
  </cols>
  <sheetData>
    <row r="2" ht="12.75">
      <c r="E2" s="139" t="s">
        <v>94</v>
      </c>
    </row>
    <row r="6" spans="1:6" ht="12.75">
      <c r="A6" s="100" t="s">
        <v>95</v>
      </c>
      <c r="F6" s="100" t="s">
        <v>96</v>
      </c>
    </row>
    <row r="7" spans="1:14" ht="12.75">
      <c r="A7" s="140">
        <v>24</v>
      </c>
      <c r="B7" s="141" t="s">
        <v>97</v>
      </c>
      <c r="C7" s="141">
        <v>202</v>
      </c>
      <c r="D7" s="141">
        <v>185</v>
      </c>
      <c r="E7" s="142"/>
      <c r="F7" s="140">
        <v>24</v>
      </c>
      <c r="G7" s="141" t="s">
        <v>97</v>
      </c>
      <c r="H7" s="141">
        <v>189</v>
      </c>
      <c r="I7" s="141">
        <v>184</v>
      </c>
      <c r="K7" s="143">
        <v>1</v>
      </c>
      <c r="L7" s="144"/>
      <c r="M7" s="144"/>
      <c r="N7" s="144"/>
    </row>
    <row r="8" spans="1:14" ht="12.75">
      <c r="A8" s="140">
        <v>9</v>
      </c>
      <c r="B8" s="141" t="s">
        <v>22</v>
      </c>
      <c r="C8" s="141">
        <v>142</v>
      </c>
      <c r="D8" s="141">
        <v>224</v>
      </c>
      <c r="F8" s="140">
        <v>1</v>
      </c>
      <c r="G8" s="141" t="s">
        <v>98</v>
      </c>
      <c r="H8" s="141">
        <v>154</v>
      </c>
      <c r="I8" s="141">
        <v>210</v>
      </c>
      <c r="K8" s="140">
        <v>24</v>
      </c>
      <c r="L8" s="141" t="s">
        <v>97</v>
      </c>
      <c r="M8" s="141">
        <v>184</v>
      </c>
      <c r="N8" s="141">
        <v>185</v>
      </c>
    </row>
    <row r="9" spans="1:14" ht="12.75">
      <c r="A9" s="145" t="s">
        <v>99</v>
      </c>
      <c r="F9" s="145" t="s">
        <v>100</v>
      </c>
      <c r="G9" s="100"/>
      <c r="H9" s="100"/>
      <c r="I9" s="100"/>
      <c r="K9" s="140">
        <v>8</v>
      </c>
      <c r="L9" s="141" t="s">
        <v>101</v>
      </c>
      <c r="M9" s="141">
        <v>168</v>
      </c>
      <c r="N9" s="141">
        <v>157</v>
      </c>
    </row>
    <row r="10" spans="1:17" ht="12.75">
      <c r="A10" s="140">
        <v>22</v>
      </c>
      <c r="B10" s="141" t="s">
        <v>35</v>
      </c>
      <c r="C10" s="141">
        <v>197</v>
      </c>
      <c r="D10" s="141">
        <v>172</v>
      </c>
      <c r="E10" s="142"/>
      <c r="F10" s="140">
        <v>24</v>
      </c>
      <c r="G10" s="141" t="s">
        <v>97</v>
      </c>
      <c r="H10" s="141">
        <v>155</v>
      </c>
      <c r="I10" s="141">
        <v>149</v>
      </c>
      <c r="K10" s="143">
        <v>2</v>
      </c>
      <c r="L10" s="144"/>
      <c r="M10" s="144"/>
      <c r="N10" s="144"/>
      <c r="P10" s="100">
        <v>3</v>
      </c>
      <c r="Q10" s="100"/>
    </row>
    <row r="11" spans="1:19" ht="12.75">
      <c r="A11" s="140">
        <v>11</v>
      </c>
      <c r="B11" s="141" t="s">
        <v>24</v>
      </c>
      <c r="C11" s="141">
        <v>232</v>
      </c>
      <c r="D11" s="141">
        <v>200</v>
      </c>
      <c r="F11" s="140">
        <v>8</v>
      </c>
      <c r="G11" s="141" t="s">
        <v>101</v>
      </c>
      <c r="H11" s="141">
        <v>214</v>
      </c>
      <c r="I11" s="141">
        <v>180</v>
      </c>
      <c r="K11" s="143"/>
      <c r="L11" s="144"/>
      <c r="M11" s="144"/>
      <c r="N11" s="144"/>
      <c r="P11" s="140">
        <v>24</v>
      </c>
      <c r="Q11" s="141" t="s">
        <v>97</v>
      </c>
      <c r="R11" s="141">
        <v>153</v>
      </c>
      <c r="S11" s="141">
        <v>220</v>
      </c>
    </row>
    <row r="12" spans="1:19" ht="12.75">
      <c r="A12" s="145" t="s">
        <v>102</v>
      </c>
      <c r="F12" s="145" t="s">
        <v>103</v>
      </c>
      <c r="G12" s="100"/>
      <c r="H12" s="100"/>
      <c r="I12" s="100"/>
      <c r="L12" s="100"/>
      <c r="M12" s="100"/>
      <c r="N12" s="100"/>
      <c r="P12" s="140">
        <v>18</v>
      </c>
      <c r="Q12" s="141" t="s">
        <v>104</v>
      </c>
      <c r="R12" s="141">
        <v>183</v>
      </c>
      <c r="S12" s="141">
        <v>185</v>
      </c>
    </row>
    <row r="13" spans="1:17" ht="12.75">
      <c r="A13" s="140">
        <v>20</v>
      </c>
      <c r="B13" s="141" t="s">
        <v>105</v>
      </c>
      <c r="C13" s="141">
        <v>148</v>
      </c>
      <c r="D13" s="141">
        <v>152</v>
      </c>
      <c r="E13" s="142"/>
      <c r="F13" s="140">
        <v>13</v>
      </c>
      <c r="G13" s="141" t="s">
        <v>106</v>
      </c>
      <c r="H13" s="141">
        <v>194</v>
      </c>
      <c r="I13" s="141">
        <v>213</v>
      </c>
      <c r="K13" s="143">
        <v>5</v>
      </c>
      <c r="L13" s="144"/>
      <c r="M13" s="144"/>
      <c r="N13" s="144"/>
      <c r="P13" s="100">
        <v>4</v>
      </c>
      <c r="Q13" s="100"/>
    </row>
    <row r="14" spans="1:17" ht="12.75">
      <c r="A14" s="140">
        <v>13</v>
      </c>
      <c r="B14" s="141" t="s">
        <v>106</v>
      </c>
      <c r="C14" s="141">
        <v>190</v>
      </c>
      <c r="D14" s="141">
        <v>154</v>
      </c>
      <c r="F14" s="140">
        <v>6</v>
      </c>
      <c r="G14" s="141" t="s">
        <v>107</v>
      </c>
      <c r="H14" s="141">
        <v>177</v>
      </c>
      <c r="I14" s="141">
        <v>206</v>
      </c>
      <c r="K14" s="140">
        <v>13</v>
      </c>
      <c r="L14" s="141" t="s">
        <v>106</v>
      </c>
      <c r="M14" s="141">
        <v>191</v>
      </c>
      <c r="N14" s="141">
        <v>225</v>
      </c>
      <c r="P14" s="100"/>
      <c r="Q14" s="100"/>
    </row>
    <row r="15" spans="1:17" ht="12.75">
      <c r="A15" s="145" t="s">
        <v>108</v>
      </c>
      <c r="F15" s="145" t="s">
        <v>109</v>
      </c>
      <c r="G15" s="100"/>
      <c r="H15" s="100"/>
      <c r="I15" s="100"/>
      <c r="K15" s="140">
        <v>18</v>
      </c>
      <c r="L15" s="141" t="s">
        <v>104</v>
      </c>
      <c r="M15" s="141">
        <v>211</v>
      </c>
      <c r="N15" s="141">
        <v>229</v>
      </c>
      <c r="P15" s="100"/>
      <c r="Q15" s="100"/>
    </row>
    <row r="16" spans="1:17" ht="12.75">
      <c r="A16" s="140">
        <v>18</v>
      </c>
      <c r="B16" s="141" t="s">
        <v>104</v>
      </c>
      <c r="C16" s="141">
        <v>217</v>
      </c>
      <c r="D16" s="141">
        <v>163</v>
      </c>
      <c r="E16" s="142"/>
      <c r="F16" s="140">
        <v>18</v>
      </c>
      <c r="G16" s="141" t="s">
        <v>104</v>
      </c>
      <c r="H16" s="141">
        <v>207</v>
      </c>
      <c r="I16" s="141">
        <v>214</v>
      </c>
      <c r="K16" s="143">
        <v>6</v>
      </c>
      <c r="L16" s="144"/>
      <c r="M16" s="144"/>
      <c r="N16" s="144"/>
      <c r="P16" s="100"/>
      <c r="Q16" s="100"/>
    </row>
    <row r="17" spans="1:17" ht="12.75">
      <c r="A17" s="140">
        <v>15</v>
      </c>
      <c r="B17" s="141" t="s">
        <v>110</v>
      </c>
      <c r="C17" s="141">
        <v>146</v>
      </c>
      <c r="D17" s="141">
        <v>179</v>
      </c>
      <c r="F17" s="140">
        <v>3</v>
      </c>
      <c r="G17" s="141" t="s">
        <v>111</v>
      </c>
      <c r="H17" s="141">
        <v>188</v>
      </c>
      <c r="I17" s="141">
        <v>201</v>
      </c>
      <c r="K17" s="143"/>
      <c r="L17" s="144"/>
      <c r="M17" s="144"/>
      <c r="N17" s="144"/>
      <c r="P17" s="100"/>
      <c r="Q17" s="100"/>
    </row>
    <row r="18" spans="1:17" ht="12.75">
      <c r="A18" s="100" t="s">
        <v>103</v>
      </c>
      <c r="F18" s="100" t="s">
        <v>102</v>
      </c>
      <c r="P18" s="100"/>
      <c r="Q18" s="100"/>
    </row>
    <row r="19" spans="1:17" ht="12.75">
      <c r="A19" s="140">
        <v>17</v>
      </c>
      <c r="B19" s="141" t="s">
        <v>112</v>
      </c>
      <c r="C19" s="141">
        <v>171</v>
      </c>
      <c r="D19" s="141">
        <v>180</v>
      </c>
      <c r="E19" s="142"/>
      <c r="F19" s="140">
        <v>17</v>
      </c>
      <c r="G19" s="141" t="s">
        <v>112</v>
      </c>
      <c r="H19" s="141">
        <v>217</v>
      </c>
      <c r="I19" s="141">
        <v>226</v>
      </c>
      <c r="P19" s="100"/>
      <c r="Q19" s="100"/>
    </row>
    <row r="20" spans="1:17" ht="12.75">
      <c r="A20" s="140">
        <v>16</v>
      </c>
      <c r="B20" s="141" t="s">
        <v>113</v>
      </c>
      <c r="C20" s="141">
        <v>170</v>
      </c>
      <c r="D20" s="141">
        <v>174</v>
      </c>
      <c r="F20" s="140">
        <v>4</v>
      </c>
      <c r="G20" s="141" t="s">
        <v>114</v>
      </c>
      <c r="H20" s="141">
        <v>217</v>
      </c>
      <c r="I20" s="141">
        <v>183</v>
      </c>
      <c r="K20" s="100">
        <v>7</v>
      </c>
      <c r="L20" s="100"/>
      <c r="P20" s="100"/>
      <c r="Q20" s="100"/>
    </row>
    <row r="21" spans="1:17" ht="12.75">
      <c r="A21" s="100" t="s">
        <v>109</v>
      </c>
      <c r="F21" s="100" t="s">
        <v>108</v>
      </c>
      <c r="K21" s="140">
        <v>17</v>
      </c>
      <c r="L21" s="141" t="s">
        <v>112</v>
      </c>
      <c r="M21" s="141">
        <v>205</v>
      </c>
      <c r="N21" s="141">
        <v>177</v>
      </c>
      <c r="P21" s="100"/>
      <c r="Q21" s="100"/>
    </row>
    <row r="22" spans="1:17" ht="12.75">
      <c r="A22" s="140">
        <v>19</v>
      </c>
      <c r="B22" s="141" t="s">
        <v>115</v>
      </c>
      <c r="C22" s="141">
        <v>193</v>
      </c>
      <c r="D22" s="141">
        <v>205</v>
      </c>
      <c r="F22" s="140">
        <v>14</v>
      </c>
      <c r="G22" s="141" t="s">
        <v>116</v>
      </c>
      <c r="H22" s="141">
        <v>179</v>
      </c>
      <c r="I22" s="141">
        <v>237</v>
      </c>
      <c r="K22" s="140">
        <v>14</v>
      </c>
      <c r="L22" s="141" t="s">
        <v>116</v>
      </c>
      <c r="M22" s="141">
        <v>184</v>
      </c>
      <c r="N22" s="141">
        <v>192</v>
      </c>
      <c r="P22" s="100">
        <v>5</v>
      </c>
      <c r="Q22" s="100"/>
    </row>
    <row r="23" spans="1:19" ht="12.75">
      <c r="A23" s="140">
        <v>14</v>
      </c>
      <c r="B23" s="141" t="s">
        <v>116</v>
      </c>
      <c r="C23" s="141">
        <v>199</v>
      </c>
      <c r="D23" s="141">
        <v>203</v>
      </c>
      <c r="F23" s="140">
        <v>5</v>
      </c>
      <c r="G23" s="141" t="s">
        <v>117</v>
      </c>
      <c r="H23" s="141">
        <v>183</v>
      </c>
      <c r="I23" s="141">
        <v>172</v>
      </c>
      <c r="K23" s="100">
        <v>8</v>
      </c>
      <c r="L23" s="100"/>
      <c r="P23" s="140">
        <v>17</v>
      </c>
      <c r="Q23" s="141" t="s">
        <v>112</v>
      </c>
      <c r="R23" s="141">
        <v>180</v>
      </c>
      <c r="S23" s="141">
        <v>181</v>
      </c>
    </row>
    <row r="24" spans="1:19" ht="12.75">
      <c r="A24" s="100" t="s">
        <v>100</v>
      </c>
      <c r="F24" s="100" t="s">
        <v>99</v>
      </c>
      <c r="K24" s="100"/>
      <c r="L24" s="100"/>
      <c r="P24" s="140">
        <v>2</v>
      </c>
      <c r="Q24" s="141" t="s">
        <v>118</v>
      </c>
      <c r="R24" s="141">
        <v>203</v>
      </c>
      <c r="S24" s="141">
        <v>215</v>
      </c>
    </row>
    <row r="25" spans="1:17" ht="12.75">
      <c r="A25" s="140">
        <v>21</v>
      </c>
      <c r="B25" s="141" t="s">
        <v>119</v>
      </c>
      <c r="C25" s="141">
        <v>177</v>
      </c>
      <c r="D25" s="141">
        <v>194</v>
      </c>
      <c r="F25" s="140">
        <v>12</v>
      </c>
      <c r="G25" s="141" t="s">
        <v>120</v>
      </c>
      <c r="H25" s="141">
        <v>158</v>
      </c>
      <c r="I25" s="141">
        <v>192</v>
      </c>
      <c r="K25" s="100">
        <v>3</v>
      </c>
      <c r="L25" s="100"/>
      <c r="P25" s="100"/>
      <c r="Q25" s="100"/>
    </row>
    <row r="26" spans="1:14" ht="12.75">
      <c r="A26" s="140">
        <v>12</v>
      </c>
      <c r="B26" s="141" t="s">
        <v>120</v>
      </c>
      <c r="C26" s="141">
        <v>230</v>
      </c>
      <c r="D26" s="141">
        <v>193</v>
      </c>
      <c r="F26" s="140">
        <v>7</v>
      </c>
      <c r="G26" s="141" t="s">
        <v>121</v>
      </c>
      <c r="H26" s="141">
        <v>202</v>
      </c>
      <c r="I26" s="141">
        <v>194</v>
      </c>
      <c r="K26" s="140">
        <v>7</v>
      </c>
      <c r="L26" s="141" t="s">
        <v>121</v>
      </c>
      <c r="M26" s="141">
        <v>193</v>
      </c>
      <c r="N26" s="141">
        <v>162</v>
      </c>
    </row>
    <row r="27" spans="1:14" ht="12.75">
      <c r="A27" s="100" t="s">
        <v>96</v>
      </c>
      <c r="F27" s="100" t="s">
        <v>95</v>
      </c>
      <c r="K27" s="140">
        <v>2</v>
      </c>
      <c r="L27" s="141" t="s">
        <v>118</v>
      </c>
      <c r="M27" s="141">
        <v>214</v>
      </c>
      <c r="N27" s="141">
        <v>177</v>
      </c>
    </row>
    <row r="28" spans="1:12" ht="12.75">
      <c r="A28" s="140">
        <v>23</v>
      </c>
      <c r="B28" s="141" t="s">
        <v>122</v>
      </c>
      <c r="C28" s="141">
        <v>194</v>
      </c>
      <c r="D28" s="141">
        <v>208</v>
      </c>
      <c r="F28" s="140">
        <v>23</v>
      </c>
      <c r="G28" s="141" t="s">
        <v>122</v>
      </c>
      <c r="H28" s="141">
        <v>173</v>
      </c>
      <c r="I28" s="141">
        <v>150</v>
      </c>
      <c r="K28" s="100">
        <v>4</v>
      </c>
      <c r="L28" s="100"/>
    </row>
    <row r="29" spans="1:9" ht="12.75">
      <c r="A29" s="140">
        <v>10</v>
      </c>
      <c r="B29" s="141" t="s">
        <v>123</v>
      </c>
      <c r="C29" s="141">
        <v>181</v>
      </c>
      <c r="D29" s="141">
        <v>169</v>
      </c>
      <c r="F29" s="140">
        <v>2</v>
      </c>
      <c r="G29" s="141" t="s">
        <v>118</v>
      </c>
      <c r="H29" s="141">
        <v>184</v>
      </c>
      <c r="I29" s="141">
        <v>211</v>
      </c>
    </row>
    <row r="31" spans="1:9" ht="12.75">
      <c r="A31" s="100"/>
      <c r="B31" s="100"/>
      <c r="C31" s="100"/>
      <c r="F31" s="100"/>
      <c r="G31" s="146" t="s">
        <v>124</v>
      </c>
      <c r="H31" s="100"/>
      <c r="I31" s="100"/>
    </row>
    <row r="32" spans="1:9" ht="12.75">
      <c r="A32" s="100"/>
      <c r="B32" s="100"/>
      <c r="C32" s="100"/>
      <c r="F32" s="100">
        <v>5</v>
      </c>
      <c r="G32" s="100"/>
      <c r="H32" s="100"/>
      <c r="I32" s="100"/>
    </row>
    <row r="33" spans="1:8" ht="12.75">
      <c r="A33" s="100"/>
      <c r="B33" s="100"/>
      <c r="C33" s="100"/>
      <c r="F33" s="140">
        <v>2</v>
      </c>
      <c r="G33" s="141" t="s">
        <v>118</v>
      </c>
      <c r="H33" s="141">
        <v>200</v>
      </c>
    </row>
    <row r="34" spans="1:8" ht="12.75">
      <c r="A34" s="100"/>
      <c r="B34" s="100"/>
      <c r="C34" s="100"/>
      <c r="F34" s="140">
        <v>24</v>
      </c>
      <c r="G34" s="141" t="s">
        <v>97</v>
      </c>
      <c r="H34" s="141">
        <v>195</v>
      </c>
    </row>
    <row r="35" spans="1:8" ht="12.75">
      <c r="A35" s="100"/>
      <c r="B35" s="100"/>
      <c r="C35" s="100"/>
      <c r="F35" s="100">
        <v>6</v>
      </c>
      <c r="G35" s="100"/>
      <c r="H35" s="100"/>
    </row>
    <row r="36" spans="1:8" ht="12.75">
      <c r="A36" s="100"/>
      <c r="B36" s="100"/>
      <c r="C36" s="100"/>
      <c r="F36" s="100"/>
      <c r="G36" s="146" t="s">
        <v>125</v>
      </c>
      <c r="H36" s="100"/>
    </row>
    <row r="37" spans="1:8" ht="12.75">
      <c r="A37" s="100"/>
      <c r="B37" s="100"/>
      <c r="C37" s="100"/>
      <c r="F37" s="100">
        <v>7</v>
      </c>
      <c r="G37" s="100"/>
      <c r="H37" s="100"/>
    </row>
    <row r="38" spans="1:8" ht="12.75">
      <c r="A38" s="100"/>
      <c r="B38" s="100"/>
      <c r="C38" s="100"/>
      <c r="F38" s="140">
        <v>17</v>
      </c>
      <c r="G38" s="141" t="s">
        <v>112</v>
      </c>
      <c r="H38" s="141">
        <v>168</v>
      </c>
    </row>
    <row r="39" spans="1:8" ht="12.75">
      <c r="A39" s="100"/>
      <c r="B39" s="100"/>
      <c r="C39" s="100"/>
      <c r="F39" s="140">
        <v>18</v>
      </c>
      <c r="G39" s="141" t="s">
        <v>104</v>
      </c>
      <c r="H39" s="141">
        <v>199</v>
      </c>
    </row>
    <row r="40" spans="1:9" ht="12.75">
      <c r="A40" s="100"/>
      <c r="B40" s="100"/>
      <c r="C40" s="100"/>
      <c r="F40" s="100">
        <v>8</v>
      </c>
      <c r="G40" s="100"/>
      <c r="H40" s="100"/>
      <c r="I40" s="100"/>
    </row>
    <row r="41" spans="1:3" ht="12.75">
      <c r="A41" s="100"/>
      <c r="B41" s="100"/>
      <c r="C41" s="100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4">
      <selection activeCell="P32" sqref="P32"/>
    </sheetView>
  </sheetViews>
  <sheetFormatPr defaultColWidth="9.140625" defaultRowHeight="12.75"/>
  <cols>
    <col min="1" max="1" width="4.00390625" style="0" customWidth="1"/>
    <col min="2" max="2" width="17.7109375" style="0" customWidth="1"/>
    <col min="3" max="8" width="7.00390625" style="0" customWidth="1"/>
  </cols>
  <sheetData>
    <row r="1" spans="1:13" ht="12.75">
      <c r="A1" s="9"/>
      <c r="B1" s="10" t="s">
        <v>6</v>
      </c>
      <c r="C1" s="11">
        <v>1</v>
      </c>
      <c r="D1" s="12">
        <v>2</v>
      </c>
      <c r="E1" s="11">
        <v>3</v>
      </c>
      <c r="F1" s="12">
        <v>4</v>
      </c>
      <c r="G1" s="11">
        <v>5</v>
      </c>
      <c r="H1" s="12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3" t="s">
        <v>11</v>
      </c>
    </row>
    <row r="2" spans="1:13" ht="12.75">
      <c r="A2" s="17"/>
      <c r="B2" s="72"/>
      <c r="C2" s="19"/>
      <c r="D2" s="20"/>
      <c r="E2" s="21"/>
      <c r="F2" s="20"/>
      <c r="G2" s="21"/>
      <c r="H2" s="20"/>
      <c r="I2" s="22">
        <f>IF(C2&lt;&gt;"",SUM(C2:H2),"")</f>
      </c>
      <c r="J2" s="23">
        <f>IF(C2&lt;&gt;"",AVERAGE(C2:H2),"")</f>
      </c>
      <c r="K2" s="24">
        <f>IF(C2&lt;&gt;"",MAX(C2:H2),"")</f>
      </c>
      <c r="L2" s="24">
        <f>IF(D2&lt;&gt;"",MAX(C2:H2)-MIN(C2:H2),"")</f>
      </c>
      <c r="M2" s="22">
        <v>1</v>
      </c>
    </row>
    <row r="3" spans="1:13" ht="12.75">
      <c r="A3" s="27"/>
      <c r="B3" s="49"/>
      <c r="C3" s="29"/>
      <c r="D3" s="30"/>
      <c r="E3" s="31"/>
      <c r="F3" s="30"/>
      <c r="G3" s="31"/>
      <c r="H3" s="30"/>
      <c r="I3" s="22">
        <f>IF(C3&lt;&gt;"",SUM(C3:H3),"")</f>
      </c>
      <c r="J3" s="23">
        <f>IF(C3&lt;&gt;"",AVERAGE(C3:H3),"")</f>
      </c>
      <c r="K3" s="24">
        <f>IF(C3&lt;&gt;"",MAX(C3:H3),"")</f>
      </c>
      <c r="L3" s="24">
        <f>IF(D3&lt;&gt;"",MAX(C3:H3)-MIN(C3:H3),"")</f>
      </c>
      <c r="M3" s="22">
        <v>2</v>
      </c>
    </row>
    <row r="4" spans="1:13" ht="12.75">
      <c r="A4" s="27"/>
      <c r="B4" s="147"/>
      <c r="C4" s="19"/>
      <c r="D4" s="21"/>
      <c r="E4" s="31"/>
      <c r="F4" s="30"/>
      <c r="G4" s="31"/>
      <c r="H4" s="30"/>
      <c r="I4" s="22">
        <f>IF(C4&lt;&gt;"",SUM(C4:H4),"")</f>
      </c>
      <c r="J4" s="23">
        <f>IF(C4&lt;&gt;"",AVERAGE(C4:H4),"")</f>
      </c>
      <c r="K4" s="24">
        <f>IF(C4&lt;&gt;"",MAX(C4:H4),"")</f>
      </c>
      <c r="L4" s="24">
        <f>IF(D4&lt;&gt;"",MAX(C4:H4)-MIN(C4:H4),"")</f>
      </c>
      <c r="M4" s="22">
        <v>3</v>
      </c>
    </row>
    <row r="5" spans="1:13" ht="12.75">
      <c r="A5" s="17"/>
      <c r="B5" s="69"/>
      <c r="C5" s="19"/>
      <c r="D5" s="21"/>
      <c r="E5" s="31"/>
      <c r="F5" s="30"/>
      <c r="G5" s="31"/>
      <c r="H5" s="30"/>
      <c r="I5" s="22">
        <f>IF(C5&lt;&gt;"",SUM(C5:H5),"")</f>
      </c>
      <c r="J5" s="23">
        <f>IF(C5&lt;&gt;"",AVERAGE(C5:H5),"")</f>
      </c>
      <c r="K5" s="24">
        <f>IF(C5&lt;&gt;"",MAX(C5:H5),"")</f>
      </c>
      <c r="L5" s="24">
        <f>IF(D5&lt;&gt;"",MAX(C5:H5)-MIN(C5:H5),"")</f>
      </c>
      <c r="M5" s="22">
        <v>4</v>
      </c>
    </row>
    <row r="6" spans="1:13" ht="12.75">
      <c r="A6" s="27"/>
      <c r="B6" s="49"/>
      <c r="C6" s="19"/>
      <c r="D6" s="33"/>
      <c r="E6" s="21"/>
      <c r="F6" s="20"/>
      <c r="G6" s="21"/>
      <c r="H6" s="19"/>
      <c r="I6" s="22">
        <f>IF(C6&lt;&gt;"",SUM(C6:H6),"")</f>
      </c>
      <c r="J6" s="23">
        <f>IF(C6&lt;&gt;"",AVERAGE(C6:H6),"")</f>
      </c>
      <c r="K6" s="24">
        <f>IF(C6&lt;&gt;"",MAX(C6:H6),"")</f>
      </c>
      <c r="L6" s="24">
        <f>IF(D6&lt;&gt;"",MAX(C6:H6)-MIN(C6:H6),"")</f>
      </c>
      <c r="M6" s="22">
        <v>5</v>
      </c>
    </row>
    <row r="7" spans="1:13" ht="12.75">
      <c r="A7" s="27"/>
      <c r="B7" s="49"/>
      <c r="C7" s="35"/>
      <c r="D7" s="36"/>
      <c r="E7" s="37"/>
      <c r="F7" s="36"/>
      <c r="G7" s="37"/>
      <c r="H7" s="36"/>
      <c r="I7" s="22">
        <f>IF(C7&lt;&gt;"",SUM(C7:H7),"")</f>
      </c>
      <c r="J7" s="23">
        <f>IF(C7&lt;&gt;"",AVERAGE(C7:H7),"")</f>
      </c>
      <c r="K7" s="24">
        <f>IF(C7&lt;&gt;"",MAX(C7:H7),"")</f>
      </c>
      <c r="L7" s="24">
        <f>IF(D7&lt;&gt;"",MAX(C7:H7)-MIN(C7:H7),"")</f>
      </c>
      <c r="M7" s="22">
        <v>6</v>
      </c>
    </row>
    <row r="8" spans="1:13" ht="12.75">
      <c r="A8" s="27"/>
      <c r="B8" s="69"/>
      <c r="C8" s="19"/>
      <c r="D8" s="21"/>
      <c r="E8" s="21"/>
      <c r="F8" s="21"/>
      <c r="G8" s="21"/>
      <c r="H8" s="21"/>
      <c r="I8" s="22">
        <f>IF(C8&lt;&gt;"",SUM(C8:H8),"")</f>
      </c>
      <c r="J8" s="23">
        <f>IF(C8&lt;&gt;"",AVERAGE(C8:H8),"")</f>
      </c>
      <c r="K8" s="24">
        <f>IF(C8&lt;&gt;"",MAX(C8:H8),"")</f>
      </c>
      <c r="L8" s="24">
        <f>IF(D8&lt;&gt;"",MAX(C8:H8)-MIN(C8:H8),"")</f>
      </c>
      <c r="M8" s="22">
        <v>7</v>
      </c>
    </row>
    <row r="9" spans="1:13" ht="12.75">
      <c r="A9" s="27"/>
      <c r="B9" s="148"/>
      <c r="C9" s="19"/>
      <c r="D9" s="20"/>
      <c r="E9" s="31"/>
      <c r="F9" s="30"/>
      <c r="G9" s="31"/>
      <c r="H9" s="30"/>
      <c r="I9" s="22">
        <f>IF(C9&lt;&gt;"",SUM(C9:H9),"")</f>
      </c>
      <c r="J9" s="23">
        <f>IF(C9&lt;&gt;"",AVERAGE(C9:H9),"")</f>
      </c>
      <c r="K9" s="24">
        <f>IF(C9&lt;&gt;"",MAX(C9:H9),"")</f>
      </c>
      <c r="L9" s="24">
        <f>IF(D9&lt;&gt;"",MAX(C9:H9)-MIN(C9:H9),"")</f>
      </c>
      <c r="M9" s="22">
        <v>8</v>
      </c>
    </row>
    <row r="10" spans="1:13" ht="12.75">
      <c r="A10" s="17"/>
      <c r="B10" s="148"/>
      <c r="C10" s="19"/>
      <c r="D10" s="20"/>
      <c r="E10" s="21"/>
      <c r="F10" s="20"/>
      <c r="G10" s="21"/>
      <c r="H10" s="20"/>
      <c r="I10" s="22">
        <f>IF(C10&lt;&gt;"",SUM(C10:H10),"")</f>
      </c>
      <c r="J10" s="23">
        <f>IF(C10&lt;&gt;"",AVERAGE(C10:H10),"")</f>
      </c>
      <c r="K10" s="24">
        <f>IF(C10&lt;&gt;"",MAX(C10:H10),"")</f>
      </c>
      <c r="L10" s="24">
        <f>IF(D10&lt;&gt;"",MAX(C10:H10)-MIN(C10:H10),"")</f>
      </c>
      <c r="M10" s="22">
        <v>9</v>
      </c>
    </row>
    <row r="11" spans="1:13" ht="12.75">
      <c r="A11" s="27"/>
      <c r="B11" s="69"/>
      <c r="C11" s="39"/>
      <c r="D11" s="40"/>
      <c r="E11" s="41"/>
      <c r="F11" s="40"/>
      <c r="G11" s="41"/>
      <c r="H11" s="42"/>
      <c r="I11" s="22">
        <f>IF(C11&lt;&gt;"",SUM(C11:H11),"")</f>
      </c>
      <c r="J11" s="23">
        <f>IF(C11&lt;&gt;"",AVERAGE(C11:H11),"")</f>
      </c>
      <c r="K11" s="24">
        <f>IF(C11&lt;&gt;"",MAX(C11:H11),"")</f>
      </c>
      <c r="L11" s="24">
        <f>IF(D11&lt;&gt;"",MAX(C11:H11)-MIN(C11:H11),"")</f>
      </c>
      <c r="M11" s="22">
        <v>10</v>
      </c>
    </row>
    <row r="12" spans="1:13" ht="12.75">
      <c r="A12" s="27"/>
      <c r="B12" s="148"/>
      <c r="C12" s="19"/>
      <c r="D12" s="20"/>
      <c r="E12" s="21"/>
      <c r="F12" s="20"/>
      <c r="G12" s="21"/>
      <c r="H12" s="20"/>
      <c r="I12" s="22">
        <f>IF(C12&lt;&gt;"",SUM(C12:H12),"")</f>
      </c>
      <c r="J12" s="23">
        <f>IF(C12&lt;&gt;"",AVERAGE(C12:H12),"")</f>
      </c>
      <c r="K12" s="24">
        <f>IF(C12&lt;&gt;"",MAX(C12:H12),"")</f>
      </c>
      <c r="L12" s="24">
        <f>IF(D12&lt;&gt;"",MAX(C12:H12)-MIN(C12:H12),"")</f>
      </c>
      <c r="M12" s="22">
        <v>11</v>
      </c>
    </row>
    <row r="13" spans="1:13" ht="12.75">
      <c r="A13" s="17"/>
      <c r="B13" s="48"/>
      <c r="C13" s="19"/>
      <c r="D13" s="20"/>
      <c r="E13" s="21"/>
      <c r="F13" s="20"/>
      <c r="G13" s="21"/>
      <c r="H13" s="20"/>
      <c r="I13" s="22">
        <f>IF(C13&lt;&gt;"",SUM(C13:H13),"")</f>
      </c>
      <c r="J13" s="23">
        <f>IF(C13&lt;&gt;"",AVERAGE(C13:H13),"")</f>
      </c>
      <c r="K13" s="24">
        <f>IF(C13&lt;&gt;"",MAX(C13:H13),"")</f>
      </c>
      <c r="L13" s="24">
        <f>IF(D13&lt;&gt;"",MAX(C13:H13)-MIN(C13:H13),"")</f>
      </c>
      <c r="M13" s="22">
        <v>12</v>
      </c>
    </row>
    <row r="14" spans="1:13" ht="12.75">
      <c r="A14" s="27"/>
      <c r="B14" s="69"/>
      <c r="C14" s="19"/>
      <c r="D14" s="21"/>
      <c r="E14" s="21"/>
      <c r="F14" s="21"/>
      <c r="G14" s="21"/>
      <c r="H14" s="21"/>
      <c r="I14" s="22">
        <f>IF(C14&lt;&gt;"",SUM(C14:H14),"")</f>
      </c>
      <c r="J14" s="23">
        <f>IF(C14&lt;&gt;"",AVERAGE(C14:H14),"")</f>
      </c>
      <c r="K14" s="24">
        <f>IF(C14&lt;&gt;"",MAX(C14:H14),"")</f>
      </c>
      <c r="L14" s="24">
        <f>IF(D14&lt;&gt;"",MAX(C14:H14)-MIN(C14:H14),"")</f>
      </c>
      <c r="M14" s="22">
        <v>13</v>
      </c>
    </row>
    <row r="15" spans="1:13" ht="12.75">
      <c r="A15" s="27"/>
      <c r="B15" s="48"/>
      <c r="C15" s="39"/>
      <c r="D15" s="40"/>
      <c r="E15" s="41"/>
      <c r="F15" s="40"/>
      <c r="G15" s="41"/>
      <c r="H15" s="40"/>
      <c r="I15" s="22">
        <f>IF(C15&lt;&gt;"",SUM(C15:H15),"")</f>
      </c>
      <c r="J15" s="23">
        <f>IF(C15&lt;&gt;"",AVERAGE(C15:H15),"")</f>
      </c>
      <c r="K15" s="24">
        <f>IF(C15&lt;&gt;"",MAX(C15:H15),"")</f>
      </c>
      <c r="L15" s="24">
        <f>IF(D15&lt;&gt;"",MAX(C15:H15)-MIN(C15:H15),"")</f>
      </c>
      <c r="M15" s="22">
        <v>14</v>
      </c>
    </row>
    <row r="16" spans="1:13" ht="12.75">
      <c r="A16" s="27"/>
      <c r="B16" s="69"/>
      <c r="C16" s="19"/>
      <c r="D16" s="20"/>
      <c r="E16" s="21"/>
      <c r="F16" s="20"/>
      <c r="G16" s="21"/>
      <c r="H16" s="19"/>
      <c r="I16" s="22">
        <f>IF(C16&lt;&gt;"",SUM(C16:H16),"")</f>
      </c>
      <c r="J16" s="23">
        <f>IF(C16&lt;&gt;"",AVERAGE(C16:H16),"")</f>
      </c>
      <c r="K16" s="24">
        <f>IF(C16&lt;&gt;"",MAX(C16:H16),"")</f>
      </c>
      <c r="L16" s="24">
        <f>IF(D16&lt;&gt;"",MAX(C16:H16)-MIN(C16:H16),"")</f>
      </c>
      <c r="M16" s="22">
        <v>15</v>
      </c>
    </row>
    <row r="17" spans="1:13" ht="12.75">
      <c r="A17" s="17"/>
      <c r="B17" s="49"/>
      <c r="C17" s="29"/>
      <c r="D17" s="30"/>
      <c r="E17" s="31"/>
      <c r="F17" s="30"/>
      <c r="G17" s="31"/>
      <c r="H17" s="30"/>
      <c r="I17" s="22">
        <f>IF(C17&lt;&gt;"",SUM(C17:H17),"")</f>
      </c>
      <c r="J17" s="23">
        <f>IF(C17&lt;&gt;"",AVERAGE(C17:H17),"")</f>
      </c>
      <c r="K17" s="24">
        <f>IF(C17&lt;&gt;"",MAX(C17:H17),"")</f>
      </c>
      <c r="L17" s="24">
        <f>IF(D17&lt;&gt;"",MAX(C17:H17)-MIN(C17:H17),"")</f>
      </c>
      <c r="M17" s="22">
        <v>16</v>
      </c>
    </row>
    <row r="18" spans="1:13" ht="12.75">
      <c r="A18" s="27"/>
      <c r="B18" s="48"/>
      <c r="C18" s="29"/>
      <c r="D18" s="30"/>
      <c r="E18" s="31"/>
      <c r="F18" s="30"/>
      <c r="G18" s="31"/>
      <c r="H18" s="30"/>
      <c r="I18" s="22">
        <f>IF(C18&lt;&gt;"",SUM(C18:H18),"")</f>
      </c>
      <c r="J18" s="23">
        <f>IF(C18&lt;&gt;"",AVERAGE(C18:H18),"")</f>
      </c>
      <c r="K18" s="24">
        <f>IF(C18&lt;&gt;"",MAX(C18:H18),"")</f>
      </c>
      <c r="L18" s="24">
        <f>IF(D18&lt;&gt;"",MAX(C18:H18)-MIN(C18:H18),"")</f>
      </c>
      <c r="M18" s="22">
        <v>17</v>
      </c>
    </row>
    <row r="19" spans="1:13" ht="12.75">
      <c r="A19" s="27"/>
      <c r="B19" s="48"/>
      <c r="C19" s="29"/>
      <c r="D19" s="30"/>
      <c r="E19" s="31"/>
      <c r="F19" s="30"/>
      <c r="G19" s="31"/>
      <c r="H19" s="30"/>
      <c r="I19" s="22">
        <f>IF(C19&lt;&gt;"",SUM(C19:H19),"")</f>
      </c>
      <c r="J19" s="23">
        <f>IF(C19&lt;&gt;"",AVERAGE(C19:H19),"")</f>
      </c>
      <c r="K19" s="24">
        <f>IF(C19&lt;&gt;"",MAX(C19:H19),"")</f>
      </c>
      <c r="L19" s="24">
        <f>IF(D19&lt;&gt;"",MAX(C19:H19)-MIN(C19:H19),"")</f>
      </c>
      <c r="M19" s="22">
        <v>18</v>
      </c>
    </row>
    <row r="20" spans="1:13" ht="12.75">
      <c r="A20" s="27"/>
      <c r="B20" s="48"/>
      <c r="C20" s="29"/>
      <c r="D20" s="30"/>
      <c r="E20" s="31"/>
      <c r="F20" s="30"/>
      <c r="G20" s="31"/>
      <c r="H20" s="30"/>
      <c r="I20" s="22">
        <f>IF(C20&lt;&gt;"",SUM(C20:H20),"")</f>
      </c>
      <c r="J20" s="23">
        <f>IF(C20&lt;&gt;"",AVERAGE(C20:H20),"")</f>
      </c>
      <c r="K20" s="24">
        <f>IF(C20&lt;&gt;"",MAX(C20:H20),"")</f>
      </c>
      <c r="L20" s="24">
        <f>IF(D20&lt;&gt;"",MAX(C20:H20)-MIN(C20:H20),"")</f>
      </c>
      <c r="M20" s="22">
        <v>19</v>
      </c>
    </row>
    <row r="21" spans="1:13" ht="12.75">
      <c r="A21" s="27"/>
      <c r="B21" s="48"/>
      <c r="C21" s="29"/>
      <c r="D21" s="30"/>
      <c r="E21" s="31"/>
      <c r="F21" s="30"/>
      <c r="G21" s="31"/>
      <c r="H21" s="30"/>
      <c r="I21" s="22">
        <f>IF(C21&lt;&gt;"",SUM(C21:H21),"")</f>
      </c>
      <c r="J21" s="23">
        <f>IF(C21&lt;&gt;"",AVERAGE(C21:H21),"")</f>
      </c>
      <c r="K21" s="24">
        <f>IF(C21&lt;&gt;"",MAX(C21:H21),"")</f>
      </c>
      <c r="L21" s="24">
        <f>IF(D21&lt;&gt;"",MAX(C21:H21)-MIN(C21:H21),"")</f>
      </c>
      <c r="M21" s="22">
        <v>20</v>
      </c>
    </row>
    <row r="22" spans="1:13" ht="12.75">
      <c r="A22" s="17"/>
      <c r="B22" s="49"/>
      <c r="C22" s="29"/>
      <c r="D22" s="30"/>
      <c r="E22" s="31"/>
      <c r="F22" s="30"/>
      <c r="G22" s="31"/>
      <c r="H22" s="30"/>
      <c r="I22" s="22">
        <f>IF(C22&lt;&gt;"",SUM(C22:H22),"")</f>
      </c>
      <c r="J22" s="23">
        <f>IF(C22&lt;&gt;"",AVERAGE(C22:H22),"")</f>
      </c>
      <c r="K22" s="24">
        <f>IF(C22&lt;&gt;"",MAX(C22:H22),"")</f>
      </c>
      <c r="L22" s="24">
        <f>IF(D22&lt;&gt;"",MAX(C22:H22)-MIN(C22:H22),"")</f>
      </c>
      <c r="M22" s="22">
        <v>21</v>
      </c>
    </row>
    <row r="23" spans="1:13" ht="12.75">
      <c r="A23" s="44"/>
      <c r="B23" s="48"/>
      <c r="C23" s="29"/>
      <c r="D23" s="30"/>
      <c r="E23" s="31"/>
      <c r="F23" s="30"/>
      <c r="G23" s="31"/>
      <c r="H23" s="30"/>
      <c r="I23" s="22">
        <f>IF(C23&lt;&gt;"",SUM(C23:H23),"")</f>
      </c>
      <c r="J23" s="23">
        <f>IF(C23&lt;&gt;"",AVERAGE(C23:H23),"")</f>
      </c>
      <c r="K23" s="24">
        <f>IF(C23&lt;&gt;"",MAX(C23:H23),"")</f>
      </c>
      <c r="L23" s="24">
        <f>IF(D23&lt;&gt;"",MAX(C23:H23)-MIN(C23:H23),"")</f>
      </c>
      <c r="M23" s="22">
        <v>22</v>
      </c>
    </row>
    <row r="24" spans="1:13" ht="12.75">
      <c r="A24" s="44"/>
      <c r="B24" s="48"/>
      <c r="C24" s="29"/>
      <c r="D24" s="30"/>
      <c r="E24" s="31"/>
      <c r="F24" s="30"/>
      <c r="G24" s="31"/>
      <c r="H24" s="30"/>
      <c r="I24" s="22">
        <f>IF(C24&lt;&gt;"",SUM(C24:H24),"")</f>
      </c>
      <c r="J24" s="23">
        <f>IF(C24&lt;&gt;"",AVERAGE(C24:H24),"")</f>
      </c>
      <c r="K24" s="24">
        <f>IF(C24&lt;&gt;"",MAX(C24:H24),"")</f>
      </c>
      <c r="L24" s="24">
        <f>IF(D24&lt;&gt;"",MAX(C24:H24)-MIN(C24:H24),"")</f>
      </c>
      <c r="M24" s="22">
        <v>23</v>
      </c>
    </row>
    <row r="25" spans="1:13" ht="12.75">
      <c r="A25" s="27"/>
      <c r="B25" s="48"/>
      <c r="C25" s="29"/>
      <c r="D25" s="30"/>
      <c r="E25" s="31"/>
      <c r="F25" s="30"/>
      <c r="G25" s="31"/>
      <c r="H25" s="30"/>
      <c r="I25" s="22">
        <f>IF(C25&lt;&gt;"",SUM(C25:H25),"")</f>
      </c>
      <c r="J25" s="23">
        <f>IF(C25&lt;&gt;"",AVERAGE(C25:H25),"")</f>
      </c>
      <c r="K25" s="24">
        <f>IF(C25&lt;&gt;"",MAX(C25:H25),"")</f>
      </c>
      <c r="L25" s="24">
        <f>IF(D25&lt;&gt;"",MAX(C25:H25)-MIN(C25:H25),"")</f>
      </c>
      <c r="M25" s="22">
        <v>24</v>
      </c>
    </row>
    <row r="26" spans="1:13" ht="12.75">
      <c r="A26" s="45"/>
      <c r="B26" s="49"/>
      <c r="C26" s="29"/>
      <c r="D26" s="30"/>
      <c r="E26" s="31"/>
      <c r="F26" s="30"/>
      <c r="G26" s="31"/>
      <c r="H26" s="30"/>
      <c r="I26" s="22">
        <f>IF(C26&lt;&gt;"",SUM(C26:H26),"")</f>
      </c>
      <c r="J26" s="23">
        <f>IF(C26&lt;&gt;"",AVERAGE(C26:H26),"")</f>
      </c>
      <c r="K26" s="24">
        <f>IF(C26&lt;&gt;"",MAX(C26:H26),"")</f>
      </c>
      <c r="L26" s="24">
        <f>IF(D26&lt;&gt;"",MAX(C26:H26)-MIN(C26:H26),"")</f>
      </c>
      <c r="M26" s="22">
        <v>25</v>
      </c>
    </row>
    <row r="27" spans="1:13" ht="12.75">
      <c r="A27" s="44"/>
      <c r="B27" s="48"/>
      <c r="C27" s="29"/>
      <c r="D27" s="30"/>
      <c r="E27" s="31"/>
      <c r="F27" s="30"/>
      <c r="G27" s="31"/>
      <c r="H27" s="30"/>
      <c r="I27" s="22">
        <f>IF(C27&lt;&gt;"",SUM(C27:H27),"")</f>
      </c>
      <c r="J27" s="23">
        <f>IF(C27&lt;&gt;"",AVERAGE(C27:H27),"")</f>
      </c>
      <c r="K27" s="24">
        <f>IF(C27&lt;&gt;"",MAX(C27:H27),"")</f>
      </c>
      <c r="L27" s="24">
        <f>IF(D27&lt;&gt;"",MAX(C27:H27)-MIN(C27:H27),"")</f>
      </c>
      <c r="M27" s="22">
        <v>26</v>
      </c>
    </row>
    <row r="28" spans="1:13" ht="12.75">
      <c r="A28" s="44"/>
      <c r="B28" s="49"/>
      <c r="C28" s="29"/>
      <c r="D28" s="30"/>
      <c r="E28" s="31"/>
      <c r="F28" s="30"/>
      <c r="G28" s="31"/>
      <c r="H28" s="30"/>
      <c r="I28" s="22">
        <f>IF(C28&lt;&gt;"",SUM(C28:H28),"")</f>
      </c>
      <c r="J28" s="23">
        <f>IF(C28&lt;&gt;"",AVERAGE(C28:H28),"")</f>
      </c>
      <c r="K28" s="24">
        <f>IF(C28&lt;&gt;"",MAX(C28:H28),"")</f>
      </c>
      <c r="L28" s="24">
        <f>IF(D28&lt;&gt;"",MAX(C28:H28)-MIN(C28:H28),"")</f>
      </c>
      <c r="M28" s="22">
        <v>27</v>
      </c>
    </row>
    <row r="29" spans="1:13" ht="12.75">
      <c r="A29" s="44"/>
      <c r="B29" s="49"/>
      <c r="C29" s="29"/>
      <c r="D29" s="30"/>
      <c r="E29" s="31"/>
      <c r="F29" s="30"/>
      <c r="G29" s="31"/>
      <c r="H29" s="30"/>
      <c r="I29" s="22">
        <f>IF(C29&lt;&gt;"",SUM(C29:H29),"")</f>
      </c>
      <c r="J29" s="23">
        <f>IF(C29&lt;&gt;"",AVERAGE(C29:H29),"")</f>
      </c>
      <c r="K29" s="24">
        <f>IF(C29&lt;&gt;"",MAX(C29:H29),"")</f>
      </c>
      <c r="L29" s="24">
        <f>IF(D29&lt;&gt;"",MAX(C29:H29)-MIN(C29:H29),"")</f>
      </c>
      <c r="M29" s="22">
        <v>28</v>
      </c>
    </row>
    <row r="30" spans="1:13" ht="12.75">
      <c r="A30" s="44"/>
      <c r="B30" s="48"/>
      <c r="C30" s="29"/>
      <c r="D30" s="30"/>
      <c r="E30" s="31"/>
      <c r="F30" s="30"/>
      <c r="G30" s="31"/>
      <c r="H30" s="30"/>
      <c r="I30" s="22">
        <f>IF(C30&lt;&gt;"",SUM(C30:H30),"")</f>
      </c>
      <c r="J30" s="23">
        <f>IF(C30&lt;&gt;"",AVERAGE(C30:H30),"")</f>
      </c>
      <c r="K30" s="24">
        <f>IF(C30&lt;&gt;"",MAX(C30:H30),"")</f>
      </c>
      <c r="L30" s="24">
        <f>IF(D30&lt;&gt;"",MAX(C30:H30)-MIN(C30:H30),"")</f>
      </c>
      <c r="M30" s="22">
        <v>29</v>
      </c>
    </row>
    <row r="31" spans="1:13" ht="12.75">
      <c r="A31" s="44"/>
      <c r="B31" s="48"/>
      <c r="C31" s="29"/>
      <c r="D31" s="30"/>
      <c r="E31" s="31"/>
      <c r="F31" s="30"/>
      <c r="G31" s="31"/>
      <c r="H31" s="30"/>
      <c r="I31" s="22">
        <f>IF(C31&lt;&gt;"",SUM(C31:H31),"")</f>
      </c>
      <c r="J31" s="23">
        <f>IF(C31&lt;&gt;"",AVERAGE(C31:H31),"")</f>
      </c>
      <c r="K31" s="24">
        <f>IF(C31&lt;&gt;"",MAX(C31:H31),"")</f>
      </c>
      <c r="L31" s="24">
        <f>IF(D31&lt;&gt;"",MAX(C31:H31)-MIN(C31:H31),"")</f>
      </c>
      <c r="M31" s="22">
        <v>30</v>
      </c>
    </row>
    <row r="32" spans="1:13" ht="12.75">
      <c r="A32" s="45"/>
      <c r="B32" s="49"/>
      <c r="C32" s="29"/>
      <c r="D32" s="30"/>
      <c r="E32" s="31"/>
      <c r="F32" s="30"/>
      <c r="G32" s="31"/>
      <c r="H32" s="30"/>
      <c r="I32" s="22">
        <f>IF(C32&lt;&gt;"",SUM(C32:H32),"")</f>
      </c>
      <c r="J32" s="23">
        <f>IF(C32&lt;&gt;"",AVERAGE(C32:H32),"")</f>
      </c>
      <c r="K32" s="24">
        <f>IF(C32&lt;&gt;"",MAX(C32:H32),"")</f>
      </c>
      <c r="L32" s="24">
        <f>IF(D32&lt;&gt;"",MAX(C32:H32)-MIN(C32:H32),"")</f>
      </c>
      <c r="M32" s="22">
        <v>31</v>
      </c>
    </row>
    <row r="33" spans="1:13" ht="12.75">
      <c r="A33" s="45"/>
      <c r="B33" s="49"/>
      <c r="C33" s="29"/>
      <c r="D33" s="30"/>
      <c r="E33" s="31"/>
      <c r="F33" s="30"/>
      <c r="G33" s="31"/>
      <c r="H33" s="30"/>
      <c r="I33" s="22">
        <f>IF(C33&lt;&gt;"",SUM(C33:H33),"")</f>
      </c>
      <c r="J33" s="23">
        <f>IF(C33&lt;&gt;"",AVERAGE(C33:H33),"")</f>
      </c>
      <c r="K33" s="24">
        <f>IF(C33&lt;&gt;"",MAX(C33:H33),"")</f>
      </c>
      <c r="L33" s="24">
        <f>IF(D33&lt;&gt;"",MAX(C33:H33)-MIN(C33:H33),"")</f>
      </c>
      <c r="M33" s="22">
        <v>32</v>
      </c>
    </row>
    <row r="34" spans="1:13" ht="12.75">
      <c r="A34" s="44"/>
      <c r="B34" s="48"/>
      <c r="C34" s="29"/>
      <c r="D34" s="30"/>
      <c r="E34" s="31"/>
      <c r="F34" s="30"/>
      <c r="G34" s="31"/>
      <c r="H34" s="30"/>
      <c r="I34" s="22">
        <f>IF(C34&lt;&gt;"",SUM(C34:H34),"")</f>
      </c>
      <c r="J34" s="23">
        <f>IF(C34&lt;&gt;"",AVERAGE(C34:H34),"")</f>
      </c>
      <c r="K34" s="24">
        <f>IF(C34&lt;&gt;"",MAX(C34:H34),"")</f>
      </c>
      <c r="L34" s="24">
        <f>IF(D34&lt;&gt;"",MAX(C34:H34)-MIN(C34:H34),"")</f>
      </c>
      <c r="M34" s="22">
        <v>33</v>
      </c>
    </row>
    <row r="35" spans="1:13" ht="12.75">
      <c r="A35" s="45"/>
      <c r="B35" s="48"/>
      <c r="C35" s="29"/>
      <c r="D35" s="30"/>
      <c r="E35" s="31"/>
      <c r="F35" s="30"/>
      <c r="G35" s="31"/>
      <c r="H35" s="30"/>
      <c r="I35" s="22">
        <f>IF(C35&lt;&gt;"",SUM(C35:H35),"")</f>
      </c>
      <c r="J35" s="23">
        <f>IF(C35&lt;&gt;"",AVERAGE(C35:H35),"")</f>
      </c>
      <c r="K35" s="24">
        <f>IF(C35&lt;&gt;"",MAX(C35:H35),"")</f>
      </c>
      <c r="L35" s="24">
        <f>IF(D35&lt;&gt;"",MAX(C35:H35)-MIN(C35:H35),"")</f>
      </c>
      <c r="M35" s="22">
        <v>34</v>
      </c>
    </row>
    <row r="36" spans="1:13" ht="12.75">
      <c r="A36" s="45"/>
      <c r="B36" s="48"/>
      <c r="C36" s="29"/>
      <c r="D36" s="30"/>
      <c r="E36" s="31"/>
      <c r="F36" s="30"/>
      <c r="G36" s="31"/>
      <c r="H36" s="30"/>
      <c r="I36" s="22">
        <f>IF(C36&lt;&gt;"",SUM(C36:H36),"")</f>
      </c>
      <c r="J36" s="23">
        <f>IF(C36&lt;&gt;"",AVERAGE(C36:H36),"")</f>
      </c>
      <c r="K36" s="24">
        <f>IF(C36&lt;&gt;"",MAX(C36:H36),"")</f>
      </c>
      <c r="L36" s="24">
        <f>IF(D36&lt;&gt;"",MAX(C36:H36)-MIN(C36:H36),"")</f>
      </c>
      <c r="M36" s="22">
        <v>35</v>
      </c>
    </row>
    <row r="37" spans="1:13" ht="12.75">
      <c r="A37" s="44"/>
      <c r="B37" s="48"/>
      <c r="C37" s="29"/>
      <c r="D37" s="30"/>
      <c r="E37" s="31"/>
      <c r="F37" s="30"/>
      <c r="G37" s="31"/>
      <c r="H37" s="30"/>
      <c r="I37" s="22">
        <f>IF(C37&lt;&gt;"",SUM(C37:H37),"")</f>
      </c>
      <c r="J37" s="23">
        <f>IF(C37&lt;&gt;"",AVERAGE(C37:H37),"")</f>
      </c>
      <c r="K37" s="24">
        <f>IF(C37&lt;&gt;"",MAX(C37:H37),"")</f>
      </c>
      <c r="L37" s="24">
        <f>IF(D37&lt;&gt;"",MAX(C37:H37)-MIN(C37:H37),"")</f>
      </c>
      <c r="M37" s="22">
        <v>36</v>
      </c>
    </row>
    <row r="38" spans="1:13" ht="12.75">
      <c r="A38" s="44"/>
      <c r="B38" s="48"/>
      <c r="C38" s="29"/>
      <c r="D38" s="30"/>
      <c r="E38" s="31"/>
      <c r="F38" s="30"/>
      <c r="G38" s="31"/>
      <c r="H38" s="30"/>
      <c r="I38" s="22">
        <f>IF(C38&lt;&gt;"",SUM(C38:H38),"")</f>
      </c>
      <c r="J38" s="23">
        <f>IF(C38&lt;&gt;"",AVERAGE(C38:H38),"")</f>
      </c>
      <c r="K38" s="24">
        <f>IF(C38&lt;&gt;"",MAX(C38:H38),"")</f>
      </c>
      <c r="L38" s="24">
        <f>IF(D38&lt;&gt;"",MAX(C38:H38)-MIN(C38:H38),"")</f>
      </c>
      <c r="M38" s="22">
        <v>37</v>
      </c>
    </row>
    <row r="39" spans="1:13" ht="12.75">
      <c r="A39" s="45"/>
      <c r="B39" s="49"/>
      <c r="C39" s="29"/>
      <c r="D39" s="30"/>
      <c r="E39" s="31"/>
      <c r="F39" s="30"/>
      <c r="G39" s="31"/>
      <c r="H39" s="30"/>
      <c r="I39" s="22">
        <f>IF(C39&lt;&gt;"",SUM(C39:H39),"")</f>
      </c>
      <c r="J39" s="23">
        <f>IF(C39&lt;&gt;"",AVERAGE(C39:H39),"")</f>
      </c>
      <c r="K39" s="24">
        <f>IF(C39&lt;&gt;"",MAX(C39:H39),"")</f>
      </c>
      <c r="L39" s="24">
        <f>IF(D39&lt;&gt;"",MAX(C39:H39)-MIN(C39:H39),"")</f>
      </c>
      <c r="M39" s="22">
        <v>38</v>
      </c>
    </row>
    <row r="40" spans="1:13" ht="12.75">
      <c r="A40" s="50" t="s">
        <v>44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1"/>
      <c r="B41" s="52" t="s">
        <v>6</v>
      </c>
      <c r="C41" s="53">
        <v>1</v>
      </c>
      <c r="D41" s="53">
        <v>2</v>
      </c>
      <c r="E41" s="53">
        <v>3</v>
      </c>
      <c r="F41" s="53">
        <v>4</v>
      </c>
      <c r="G41" s="53">
        <v>5</v>
      </c>
      <c r="H41" s="53">
        <v>6</v>
      </c>
      <c r="I41" s="54" t="s">
        <v>7</v>
      </c>
      <c r="J41" s="54" t="s">
        <v>8</v>
      </c>
      <c r="K41" s="54" t="s">
        <v>9</v>
      </c>
      <c r="L41" s="54" t="s">
        <v>10</v>
      </c>
      <c r="M41" s="54" t="s">
        <v>11</v>
      </c>
    </row>
    <row r="42" spans="1:13" ht="12.75">
      <c r="A42" s="17"/>
      <c r="B42" s="148"/>
      <c r="C42" s="29"/>
      <c r="D42" s="30"/>
      <c r="E42" s="31"/>
      <c r="F42" s="30"/>
      <c r="G42" s="31"/>
      <c r="H42" s="30"/>
      <c r="I42" s="55">
        <f>IF(C42&lt;&gt;"",SUM(C42:H42),"")</f>
      </c>
      <c r="J42" s="56">
        <f>IF(C42&lt;&gt;"",AVERAGE(C42:H42),"")</f>
      </c>
      <c r="K42" s="57">
        <f>IF(C42&lt;&gt;"",MAX(C42:H42),"")</f>
      </c>
      <c r="L42" s="57">
        <f>IF(D42&lt;&gt;"",MAX(C42:H42)-MIN(C42:H42),"")</f>
      </c>
      <c r="M42" s="55">
        <v>1</v>
      </c>
    </row>
    <row r="43" spans="1:13" ht="12.75">
      <c r="A43" s="17"/>
      <c r="B43" s="148"/>
      <c r="C43" s="19"/>
      <c r="D43" s="37"/>
      <c r="E43" s="31"/>
      <c r="F43" s="30"/>
      <c r="G43" s="31"/>
      <c r="H43" s="30"/>
      <c r="I43" s="55">
        <f>IF(C43&lt;&gt;"",SUM(C43:H43),"")</f>
      </c>
      <c r="J43" s="56">
        <f>IF(C43&lt;&gt;"",AVERAGE(C43:H43),"")</f>
      </c>
      <c r="K43" s="57">
        <f>IF(C43&lt;&gt;"",MAX(C43:H43),"")</f>
      </c>
      <c r="L43" s="57">
        <f>IF(D43&lt;&gt;"",MAX(C43:H43)-MIN(C43:H43),"")</f>
      </c>
      <c r="M43" s="22">
        <v>2</v>
      </c>
    </row>
    <row r="44" spans="1:13" ht="12.75">
      <c r="A44" s="27"/>
      <c r="B44" s="49"/>
      <c r="C44" s="21"/>
      <c r="D44" s="19"/>
      <c r="E44" s="19"/>
      <c r="F44" s="20"/>
      <c r="G44" s="21"/>
      <c r="H44" s="20"/>
      <c r="I44" s="55">
        <f>IF(C44&lt;&gt;"",SUM(C44:H44),"")</f>
      </c>
      <c r="J44" s="56">
        <f>IF(C44&lt;&gt;"",AVERAGE(C44:H44),"")</f>
      </c>
      <c r="K44" s="57">
        <f>IF(C44&lt;&gt;"",MAX(C44:H44),"")</f>
      </c>
      <c r="L44" s="57">
        <f>IF(D44&lt;&gt;"",MAX(C44:H44)-MIN(C44:H44),"")</f>
      </c>
      <c r="M44" s="22">
        <v>3</v>
      </c>
    </row>
    <row r="45" spans="1:13" ht="12.75">
      <c r="A45" s="59"/>
      <c r="B45" s="69"/>
      <c r="C45" s="29"/>
      <c r="D45" s="30"/>
      <c r="E45" s="41"/>
      <c r="F45" s="40"/>
      <c r="G45" s="41"/>
      <c r="H45" s="40"/>
      <c r="I45" s="55">
        <f>IF(C45&lt;&gt;"",SUM(C45:H45),"")</f>
      </c>
      <c r="J45" s="56">
        <f>IF(C45&lt;&gt;"",AVERAGE(C45:H45),"")</f>
      </c>
      <c r="K45" s="57">
        <f>IF(C45&lt;&gt;"",MAX(C45:H45),"")</f>
      </c>
      <c r="L45" s="57">
        <f>IF(D45&lt;&gt;"",MAX(C45:H45)-MIN(C45:H45),"")</f>
      </c>
      <c r="M45" s="22">
        <v>4</v>
      </c>
    </row>
    <row r="46" spans="1:13" ht="12.75">
      <c r="A46" s="149"/>
      <c r="B46" s="69"/>
      <c r="C46" s="19"/>
      <c r="D46" s="20"/>
      <c r="E46" s="21"/>
      <c r="F46" s="20"/>
      <c r="G46" s="21"/>
      <c r="H46" s="20"/>
      <c r="I46" s="55">
        <f>IF(C46&lt;&gt;"",SUM(C46:H46),"")</f>
      </c>
      <c r="J46" s="56">
        <f>IF(C46&lt;&gt;"",AVERAGE(C46:H46),"")</f>
      </c>
      <c r="K46" s="57">
        <f>IF(C46&lt;&gt;"",MAX(C46:H46),"")</f>
      </c>
      <c r="L46" s="57">
        <f>IF(D46&lt;&gt;"",MAX(C46:H46)-MIN(C46:H46),"")</f>
      </c>
      <c r="M46" s="22">
        <v>5</v>
      </c>
    </row>
    <row r="47" spans="1:13" ht="12.75">
      <c r="A47" s="59"/>
      <c r="B47" s="69"/>
      <c r="C47" s="29"/>
      <c r="D47" s="30"/>
      <c r="E47" s="31"/>
      <c r="F47" s="30"/>
      <c r="G47" s="31"/>
      <c r="H47" s="30"/>
      <c r="I47" s="55">
        <f>IF(C47&lt;&gt;"",SUM(C47:H47),"")</f>
      </c>
      <c r="J47" s="56">
        <f>IF(C47&lt;&gt;"",AVERAGE(C47:H47),"")</f>
      </c>
      <c r="K47" s="57">
        <f>IF(C47&lt;&gt;"",MAX(C47:H47),"")</f>
      </c>
      <c r="L47" s="57">
        <f>IF(D47&lt;&gt;"",MAX(C47:H47)-MIN(C47:H47),"")</f>
      </c>
      <c r="M47" s="62">
        <v>6</v>
      </c>
    </row>
    <row r="48" spans="1:13" ht="12.75">
      <c r="A48" s="150"/>
      <c r="B48" s="69"/>
      <c r="C48" s="31"/>
      <c r="D48" s="30"/>
      <c r="E48" s="31"/>
      <c r="F48" s="30"/>
      <c r="G48" s="31"/>
      <c r="H48" s="30"/>
      <c r="I48" s="55">
        <f>IF(C48&lt;&gt;"",SUM(C48:H48),"")</f>
      </c>
      <c r="J48" s="56">
        <f>IF(C48&lt;&gt;"",AVERAGE(C48:H48),"")</f>
      </c>
      <c r="K48" s="57">
        <f>IF(C48&lt;&gt;"",MAX(C48:H48),"")</f>
      </c>
      <c r="L48" s="57">
        <f>IF(D48&lt;&gt;"",MAX(C48:H48)-MIN(C48:H48),"")</f>
      </c>
      <c r="M48" s="22">
        <v>7</v>
      </c>
    </row>
    <row r="49" spans="1:13" ht="12.75">
      <c r="A49" s="68"/>
      <c r="B49" s="69"/>
      <c r="C49" s="31"/>
      <c r="D49" s="30"/>
      <c r="E49" s="31"/>
      <c r="F49" s="30"/>
      <c r="G49" s="31"/>
      <c r="H49" s="30"/>
      <c r="I49" s="55">
        <f>IF(C49&lt;&gt;"",SUM(C49:H49),"")</f>
      </c>
      <c r="J49" s="56">
        <f>IF(C49&lt;&gt;"",AVERAGE(C49:H49),"")</f>
      </c>
      <c r="K49" s="57">
        <f>IF(C49&lt;&gt;"",MAX(C49:H49),"")</f>
      </c>
      <c r="L49" s="57">
        <f>IF(D49&lt;&gt;"",MAX(C49:H49)-MIN(C49:H49),"")</f>
      </c>
      <c r="M49" s="55">
        <v>8</v>
      </c>
    </row>
    <row r="50" spans="1:13" ht="12.75">
      <c r="A50" s="68"/>
      <c r="B50" s="72"/>
      <c r="C50" s="31"/>
      <c r="D50" s="30"/>
      <c r="E50" s="31"/>
      <c r="F50" s="30"/>
      <c r="G50" s="31"/>
      <c r="H50" s="30"/>
      <c r="I50" s="55">
        <f>IF(C50&lt;&gt;"",SUM(C50:H50),"")</f>
      </c>
      <c r="J50" s="56">
        <f>IF(C50&lt;&gt;"",AVERAGE(C50:H50),"")</f>
      </c>
      <c r="K50" s="57">
        <f>IF(C50&lt;&gt;"",MAX(C50:H50),"")</f>
      </c>
      <c r="L50" s="57">
        <f>IF(D50&lt;&gt;"",MAX(C50:H50)-MIN(C50:H50),"")</f>
      </c>
      <c r="M50" s="22">
        <v>9</v>
      </c>
    </row>
    <row r="51" spans="1:13" ht="12.75">
      <c r="A51" s="68"/>
      <c r="B51" s="69"/>
      <c r="C51" s="31"/>
      <c r="D51" s="30"/>
      <c r="E51" s="31"/>
      <c r="F51" s="30"/>
      <c r="G51" s="31"/>
      <c r="H51" s="30"/>
      <c r="I51" s="55">
        <f>IF(C51&lt;&gt;"",SUM(C51:H51),"")</f>
      </c>
      <c r="J51" s="56">
        <f>IF(C51&lt;&gt;"",AVERAGE(C51:H51),"")</f>
      </c>
      <c r="K51" s="57">
        <f>IF(C51&lt;&gt;"",MAX(C51:H51),"")</f>
      </c>
      <c r="L51" s="57">
        <f>IF(D51&lt;&gt;"",MAX(C51:H51)-MIN(C51:H51),"")</f>
      </c>
      <c r="M51" s="22">
        <v>10</v>
      </c>
    </row>
  </sheetData>
  <sheetProtection selectLockedCells="1" selectUnlockedCells="1"/>
  <mergeCells count="1">
    <mergeCell ref="A40:M40"/>
  </mergeCells>
  <conditionalFormatting sqref="B2:B3 B5:B8 B11 B13:B14 B44">
    <cfRule type="expression" priority="1" dxfId="0" stopIfTrue="1">
      <formula>(C2&gt;0)</formula>
    </cfRule>
  </conditionalFormatting>
  <conditionalFormatting sqref="B15:B39 B45:B51">
    <cfRule type="expression" priority="2" dxfId="0" stopIfTrue="1">
      <formula>(C15&gt;0)</formula>
    </cfRule>
  </conditionalFormatting>
  <printOptions/>
  <pageMargins left="0.017361111111111112" right="0.05069444444444444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modified xsi:type="dcterms:W3CDTF">2015-06-01T07:39:11Z</dcterms:modified>
  <cp:category/>
  <cp:version/>
  <cp:contentType/>
  <cp:contentStatus/>
  <cp:revision>3</cp:revision>
</cp:coreProperties>
</file>